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fe and Medical Sciences\LMS\HRDSU\Projects\PREM\PREM 2022\Data\Outputs and Results\Online Spreadsheets\"/>
    </mc:Choice>
  </mc:AlternateContent>
  <xr:revisionPtr revIDLastSave="0" documentId="13_ncr:1_{2FBC9746-815D-4860-90E2-2E3184820650}" xr6:coauthVersionLast="47" xr6:coauthVersionMax="47" xr10:uidLastSave="{00000000-0000-0000-0000-000000000000}"/>
  <bookViews>
    <workbookView xWindow="-330" yWindow="675" windowWidth="17220" windowHeight="13965" xr2:uid="{BA3E884A-7591-4353-9E3A-C041D56EB7AE}"/>
  </bookViews>
  <sheets>
    <sheet name="Formatt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0" i="3" l="1"/>
  <c r="H80" i="3"/>
  <c r="J80" i="3" s="1"/>
  <c r="G80" i="3"/>
  <c r="F80" i="3"/>
  <c r="E80" i="3"/>
  <c r="D80" i="3"/>
  <c r="K79" i="3"/>
  <c r="J79" i="3"/>
  <c r="K78" i="3"/>
  <c r="J78" i="3"/>
  <c r="K77" i="3"/>
  <c r="J77" i="3"/>
  <c r="K76" i="3"/>
  <c r="J76" i="3"/>
  <c r="K75" i="3"/>
  <c r="J75" i="3"/>
  <c r="I74" i="3"/>
  <c r="H74" i="3"/>
  <c r="G74" i="3"/>
  <c r="F74" i="3"/>
  <c r="J74" i="3" s="1"/>
  <c r="E74" i="3"/>
  <c r="D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J64" i="3"/>
  <c r="I64" i="3"/>
  <c r="H64" i="3"/>
  <c r="G64" i="3"/>
  <c r="F64" i="3"/>
  <c r="E64" i="3"/>
  <c r="D64" i="3"/>
  <c r="K63" i="3"/>
  <c r="J63" i="3"/>
  <c r="K62" i="3"/>
  <c r="J62" i="3"/>
  <c r="K61" i="3"/>
  <c r="J61" i="3"/>
  <c r="K60" i="3"/>
  <c r="J60" i="3"/>
  <c r="K59" i="3"/>
  <c r="J59" i="3"/>
  <c r="I58" i="3"/>
  <c r="H58" i="3"/>
  <c r="J58" i="3" s="1"/>
  <c r="G58" i="3"/>
  <c r="K58" i="3" s="1"/>
  <c r="F58" i="3"/>
  <c r="E58" i="3"/>
  <c r="D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I51" i="3"/>
  <c r="H51" i="3"/>
  <c r="J51" i="3" s="1"/>
  <c r="G51" i="3"/>
  <c r="F51" i="3"/>
  <c r="E51" i="3"/>
  <c r="D51" i="3"/>
  <c r="K50" i="3"/>
  <c r="J50" i="3"/>
  <c r="K49" i="3"/>
  <c r="J49" i="3"/>
  <c r="K48" i="3"/>
  <c r="J48" i="3"/>
  <c r="K47" i="3"/>
  <c r="J47" i="3"/>
  <c r="K46" i="3"/>
  <c r="J46" i="3"/>
  <c r="K45" i="3"/>
  <c r="J45" i="3"/>
  <c r="I44" i="3"/>
  <c r="H44" i="3"/>
  <c r="J44" i="3" s="1"/>
  <c r="G44" i="3"/>
  <c r="F44" i="3"/>
  <c r="E44" i="3"/>
  <c r="D44" i="3"/>
  <c r="K43" i="3"/>
  <c r="J43" i="3"/>
  <c r="K42" i="3"/>
  <c r="J42" i="3"/>
  <c r="K41" i="3"/>
  <c r="J41" i="3"/>
  <c r="K40" i="3"/>
  <c r="J40" i="3"/>
  <c r="K39" i="3"/>
  <c r="J39" i="3"/>
  <c r="I38" i="3"/>
  <c r="H38" i="3"/>
  <c r="J38" i="3" s="1"/>
  <c r="G38" i="3"/>
  <c r="F38" i="3"/>
  <c r="E38" i="3"/>
  <c r="D38" i="3"/>
  <c r="K37" i="3"/>
  <c r="J37" i="3"/>
  <c r="K36" i="3"/>
  <c r="J36" i="3"/>
  <c r="K35" i="3"/>
  <c r="J35" i="3"/>
  <c r="K34" i="3"/>
  <c r="J34" i="3"/>
  <c r="K33" i="3"/>
  <c r="J33" i="3"/>
  <c r="K32" i="3"/>
  <c r="J32" i="3"/>
  <c r="I31" i="3"/>
  <c r="K31" i="3" s="1"/>
  <c r="H31" i="3"/>
  <c r="J31" i="3" s="1"/>
  <c r="G31" i="3"/>
  <c r="F31" i="3"/>
  <c r="E31" i="3"/>
  <c r="D31" i="3"/>
  <c r="K30" i="3"/>
  <c r="J30" i="3"/>
  <c r="K29" i="3"/>
  <c r="J29" i="3"/>
  <c r="K28" i="3"/>
  <c r="J28" i="3"/>
  <c r="K27" i="3"/>
  <c r="J27" i="3"/>
  <c r="I26" i="3"/>
  <c r="K26" i="3" s="1"/>
  <c r="H26" i="3"/>
  <c r="G26" i="3"/>
  <c r="E26" i="3"/>
  <c r="D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F17" i="3"/>
  <c r="F26" i="3" s="1"/>
  <c r="J26" i="3" s="1"/>
  <c r="I16" i="3"/>
  <c r="H16" i="3"/>
  <c r="J16" i="3" s="1"/>
  <c r="G16" i="3"/>
  <c r="K16" i="3" s="1"/>
  <c r="F16" i="3"/>
  <c r="E16" i="3"/>
  <c r="D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I8" i="3"/>
  <c r="H8" i="3"/>
  <c r="G8" i="3"/>
  <c r="K8" i="3" s="1"/>
  <c r="F8" i="3"/>
  <c r="J8" i="3" s="1"/>
  <c r="E8" i="3"/>
  <c r="D8" i="3"/>
  <c r="K7" i="3"/>
  <c r="J7" i="3"/>
  <c r="K6" i="3"/>
  <c r="J6" i="3"/>
  <c r="K5" i="3"/>
  <c r="J5" i="3"/>
  <c r="K4" i="3"/>
  <c r="J4" i="3"/>
  <c r="K3" i="3"/>
  <c r="J3" i="3"/>
  <c r="K2" i="3"/>
  <c r="J2" i="3"/>
  <c r="D82" i="3" l="1"/>
  <c r="E82" i="3"/>
  <c r="K74" i="3"/>
  <c r="F82" i="3"/>
  <c r="K38" i="3"/>
  <c r="K44" i="3"/>
  <c r="K64" i="3"/>
  <c r="K80" i="3"/>
  <c r="I82" i="3"/>
  <c r="J17" i="3"/>
  <c r="G82" i="3"/>
  <c r="K82" i="3" s="1"/>
  <c r="H82" i="3"/>
  <c r="J82" i="3" s="1"/>
</calcChain>
</file>

<file path=xl/sharedStrings.xml><?xml version="1.0" encoding="utf-8"?>
<sst xmlns="http://schemas.openxmlformats.org/spreadsheetml/2006/main" count="251" uniqueCount="95">
  <si>
    <t>Country</t>
  </si>
  <si>
    <t>Region</t>
  </si>
  <si>
    <t>Centre/Region</t>
  </si>
  <si>
    <t>Initial Paper Sent</t>
  </si>
  <si>
    <t>Additional Surveys Requested</t>
  </si>
  <si>
    <t>Total Paper Sent</t>
  </si>
  <si>
    <t>Online Returns</t>
  </si>
  <si>
    <t>Paper Returns</t>
  </si>
  <si>
    <t>Total Returns</t>
  </si>
  <si>
    <t>Proportion Paper Returned</t>
  </si>
  <si>
    <t>% of responses online</t>
  </si>
  <si>
    <t>England</t>
  </si>
  <si>
    <t>East of England</t>
  </si>
  <si>
    <t>Cambridge</t>
  </si>
  <si>
    <t>Colchester</t>
  </si>
  <si>
    <t>Ipswich</t>
  </si>
  <si>
    <t>Mid and South Essex</t>
  </si>
  <si>
    <t>Norwich</t>
  </si>
  <si>
    <t>Stevenage</t>
  </si>
  <si>
    <t>London</t>
  </si>
  <si>
    <t>London Barts</t>
  </si>
  <si>
    <t>London Epsom and St Helier</t>
  </si>
  <si>
    <t>London Guy's</t>
  </si>
  <si>
    <t>London King's</t>
  </si>
  <si>
    <t>London Royal Free</t>
  </si>
  <si>
    <t>London St George's</t>
  </si>
  <si>
    <t>London West</t>
  </si>
  <si>
    <t>Midlands</t>
  </si>
  <si>
    <t>Birmingham</t>
  </si>
  <si>
    <t>Coventry</t>
  </si>
  <si>
    <t>Derby</t>
  </si>
  <si>
    <t>Dudley</t>
  </si>
  <si>
    <t>Leicester</t>
  </si>
  <si>
    <t>Nottingham</t>
  </si>
  <si>
    <t>Shrewsbury</t>
  </si>
  <si>
    <t>Stoke</t>
  </si>
  <si>
    <t>Wolverhampton</t>
  </si>
  <si>
    <t>North East &amp; N Cumbria</t>
  </si>
  <si>
    <t>Newcastle</t>
  </si>
  <si>
    <t>Sunderland</t>
  </si>
  <si>
    <t>Carlisle</t>
  </si>
  <si>
    <t>Middlesbrough</t>
  </si>
  <si>
    <t>North West</t>
  </si>
  <si>
    <t>Liverpool Aintree</t>
  </si>
  <si>
    <t>Liverpool Royal</t>
  </si>
  <si>
    <t>Manchester RI</t>
  </si>
  <si>
    <t>Preston</t>
  </si>
  <si>
    <t>Salford</t>
  </si>
  <si>
    <t>Wirral</t>
  </si>
  <si>
    <t>South East</t>
  </si>
  <si>
    <t>Berkshire Kidney Unit</t>
  </si>
  <si>
    <t>Brighton</t>
  </si>
  <si>
    <t>Kent</t>
  </si>
  <si>
    <t>Oxford</t>
  </si>
  <si>
    <t>Portsmouth</t>
  </si>
  <si>
    <t>South West</t>
  </si>
  <si>
    <t>Bristol</t>
  </si>
  <si>
    <t>Dorchester</t>
  </si>
  <si>
    <t>Exeter</t>
  </si>
  <si>
    <t>Gloucester</t>
  </si>
  <si>
    <t>Plymouth</t>
  </si>
  <si>
    <t>Truro</t>
  </si>
  <si>
    <t>Yorkshire and Humber</t>
  </si>
  <si>
    <t>Bradford</t>
  </si>
  <si>
    <t>Doncaster</t>
  </si>
  <si>
    <t>Hull</t>
  </si>
  <si>
    <t>Leeds</t>
  </si>
  <si>
    <t>Sheffield</t>
  </si>
  <si>
    <t>York</t>
  </si>
  <si>
    <t>NI</t>
  </si>
  <si>
    <t>Antrim (Northern Trust)</t>
  </si>
  <si>
    <t>Belfast</t>
  </si>
  <si>
    <t>Newry (Southern Trust)</t>
  </si>
  <si>
    <t>Ulster</t>
  </si>
  <si>
    <t>Western Trust</t>
  </si>
  <si>
    <t>Northern Ireland</t>
  </si>
  <si>
    <t>Scotland</t>
  </si>
  <si>
    <t>Aberdeen</t>
  </si>
  <si>
    <t>Dumfries and Galloway</t>
  </si>
  <si>
    <t>Dundee</t>
  </si>
  <si>
    <t>Edinburgh</t>
  </si>
  <si>
    <t>Glasgow</t>
  </si>
  <si>
    <t>Inverness</t>
  </si>
  <si>
    <t/>
  </si>
  <si>
    <t>Kilmarnock</t>
  </si>
  <si>
    <t>Kirkcaldy</t>
  </si>
  <si>
    <t>Lanarkshire</t>
  </si>
  <si>
    <t>Wales</t>
  </si>
  <si>
    <t>Bangor</t>
  </si>
  <si>
    <t>Cardiff</t>
  </si>
  <si>
    <t>Clwyd</t>
  </si>
  <si>
    <t>Swansea</t>
  </si>
  <si>
    <t>Wrexham</t>
  </si>
  <si>
    <t>Missing Centre Name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</si>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</sst>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2" applyNumberFormat="1" applyFont="1" applyBorder="1" applyAlignment="1">
      <alignment horizontal="center" vertical="center" wrapText="1"/>
    </xf>
    <xf numFmtId="1" fontId="3" fillId="0" borderId="4" xfId="2" applyNumberFormat="1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7" xfId="2" applyNumberFormat="1" applyFont="1" applyBorder="1" applyAlignment="1">
      <alignment horizontal="center" vertical="center" wrapText="1"/>
    </xf>
    <xf numFmtId="1" fontId="3" fillId="0" borderId="0" xfId="2" applyNumberFormat="1" applyFont="1" applyAlignment="1">
      <alignment horizontal="center" vertical="center" wrapText="1"/>
    </xf>
    <xf numFmtId="1" fontId="3" fillId="0" borderId="8" xfId="2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10" xfId="2" applyNumberFormat="1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 wrapText="1"/>
    </xf>
    <xf numFmtId="1" fontId="3" fillId="0" borderId="11" xfId="2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9" xfId="1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" fontId="3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3" fillId="0" borderId="2" xfId="2" applyNumberFormat="1" applyFont="1" applyBorder="1" applyAlignment="1">
      <alignment horizontal="center" vertical="center"/>
    </xf>
    <xf numFmtId="1" fontId="3" fillId="0" borderId="3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</cellXfs>
  <cellStyles count="4">
    <cellStyle name="Normal" xfId="0" builtinId="0"/>
    <cellStyle name="Normal 2" xfId="2" xr:uid="{2CE6D6A6-D0A4-4D2E-994F-9ED8BBCF3A83}"/>
    <cellStyle name="Percent" xfId="1" builtinId="5"/>
    <cellStyle name="Percent 2" xfId="3" xr:uid="{5A7C21C0-B660-4C7A-AF0E-AB19376B33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17208-5DB2-481E-91F5-8D148201E75A}">
  <dimension ref="A1:K84"/>
  <sheetViews>
    <sheetView tabSelected="1"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82" sqref="I82"/>
    </sheetView>
  </sheetViews>
  <sheetFormatPr defaultRowHeight="12.75" x14ac:dyDescent="0.25"/>
  <cols>
    <col min="1" max="1" width="8.5703125" style="7" bestFit="1" customWidth="1"/>
    <col min="2" max="2" width="22.140625" style="7" bestFit="1" customWidth="1"/>
    <col min="3" max="3" width="26.140625" style="7" bestFit="1" customWidth="1"/>
    <col min="4" max="4" width="15.7109375" style="42" customWidth="1"/>
    <col min="5" max="5" width="18" style="42" customWidth="1"/>
    <col min="6" max="6" width="12.5703125" style="42" customWidth="1"/>
    <col min="7" max="7" width="11.7109375" style="42" bestFit="1" customWidth="1"/>
    <col min="8" max="8" width="11.140625" style="42" bestFit="1" customWidth="1"/>
    <col min="9" max="9" width="11.5703125" style="42" bestFit="1" customWidth="1"/>
    <col min="10" max="10" width="15.5703125" style="52" customWidth="1"/>
    <col min="11" max="11" width="10.140625" style="7" customWidth="1"/>
    <col min="12" max="16384" width="9.140625" style="7"/>
  </cols>
  <sheetData>
    <row r="1" spans="1:11" ht="38.2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6" t="s">
        <v>10</v>
      </c>
    </row>
    <row r="2" spans="1:11" x14ac:dyDescent="0.25">
      <c r="A2" s="8" t="s">
        <v>11</v>
      </c>
      <c r="B2" s="8" t="s">
        <v>12</v>
      </c>
      <c r="C2" s="8" t="s">
        <v>13</v>
      </c>
      <c r="D2" s="9">
        <v>200</v>
      </c>
      <c r="E2" s="10">
        <v>0</v>
      </c>
      <c r="F2" s="10">
        <v>200</v>
      </c>
      <c r="G2" s="11">
        <v>56</v>
      </c>
      <c r="H2" s="12">
        <v>29</v>
      </c>
      <c r="I2" s="13">
        <v>85</v>
      </c>
      <c r="J2" s="14">
        <f>H2/F2</f>
        <v>0.14499999999999999</v>
      </c>
      <c r="K2" s="15">
        <f>G2/I2</f>
        <v>0.6588235294117647</v>
      </c>
    </row>
    <row r="3" spans="1:11" x14ac:dyDescent="0.25">
      <c r="A3" s="7" t="s">
        <v>11</v>
      </c>
      <c r="B3" s="7" t="s">
        <v>12</v>
      </c>
      <c r="C3" s="7" t="s">
        <v>14</v>
      </c>
      <c r="D3" s="16">
        <v>50</v>
      </c>
      <c r="E3" s="17">
        <v>0</v>
      </c>
      <c r="F3" s="17">
        <v>50</v>
      </c>
      <c r="G3" s="18">
        <v>1</v>
      </c>
      <c r="H3" s="19">
        <v>0</v>
      </c>
      <c r="I3" s="20">
        <v>1</v>
      </c>
      <c r="J3" s="21">
        <f t="shared" ref="J3:J76" si="0">H3/F3</f>
        <v>0</v>
      </c>
      <c r="K3" s="22">
        <f t="shared" ref="K3:K76" si="1">G3/I3</f>
        <v>1</v>
      </c>
    </row>
    <row r="4" spans="1:11" x14ac:dyDescent="0.25">
      <c r="A4" s="7" t="s">
        <v>11</v>
      </c>
      <c r="B4" s="7" t="s">
        <v>12</v>
      </c>
      <c r="C4" s="7" t="s">
        <v>15</v>
      </c>
      <c r="D4" s="16">
        <v>100</v>
      </c>
      <c r="E4" s="17">
        <v>0</v>
      </c>
      <c r="F4" s="17">
        <v>100</v>
      </c>
      <c r="G4" s="18">
        <v>11</v>
      </c>
      <c r="H4" s="19">
        <v>10</v>
      </c>
      <c r="I4" s="20">
        <v>21</v>
      </c>
      <c r="J4" s="21">
        <f t="shared" si="0"/>
        <v>0.1</v>
      </c>
      <c r="K4" s="22">
        <f t="shared" si="1"/>
        <v>0.52380952380952384</v>
      </c>
    </row>
    <row r="5" spans="1:11" x14ac:dyDescent="0.25">
      <c r="A5" s="7" t="s">
        <v>11</v>
      </c>
      <c r="B5" s="7" t="s">
        <v>12</v>
      </c>
      <c r="C5" s="7" t="s">
        <v>16</v>
      </c>
      <c r="D5" s="16">
        <v>250</v>
      </c>
      <c r="E5" s="17">
        <v>50</v>
      </c>
      <c r="F5" s="17">
        <v>300</v>
      </c>
      <c r="G5" s="18">
        <v>209</v>
      </c>
      <c r="H5" s="19">
        <v>18</v>
      </c>
      <c r="I5" s="20">
        <v>227</v>
      </c>
      <c r="J5" s="21">
        <f t="shared" si="0"/>
        <v>0.06</v>
      </c>
      <c r="K5" s="22">
        <f t="shared" si="1"/>
        <v>0.92070484581497802</v>
      </c>
    </row>
    <row r="6" spans="1:11" x14ac:dyDescent="0.25">
      <c r="A6" s="7" t="s">
        <v>11</v>
      </c>
      <c r="B6" s="7" t="s">
        <v>12</v>
      </c>
      <c r="C6" s="7" t="s">
        <v>17</v>
      </c>
      <c r="D6" s="16">
        <v>150</v>
      </c>
      <c r="E6" s="17">
        <v>0</v>
      </c>
      <c r="F6" s="17">
        <v>150</v>
      </c>
      <c r="G6" s="18">
        <v>44</v>
      </c>
      <c r="H6" s="19">
        <v>59</v>
      </c>
      <c r="I6" s="20">
        <v>103</v>
      </c>
      <c r="J6" s="21">
        <f t="shared" si="0"/>
        <v>0.39333333333333331</v>
      </c>
      <c r="K6" s="22">
        <f t="shared" si="1"/>
        <v>0.42718446601941745</v>
      </c>
    </row>
    <row r="7" spans="1:11" x14ac:dyDescent="0.25">
      <c r="A7" s="23" t="s">
        <v>11</v>
      </c>
      <c r="B7" s="23" t="s">
        <v>12</v>
      </c>
      <c r="C7" s="23" t="s">
        <v>18</v>
      </c>
      <c r="D7" s="16">
        <v>300</v>
      </c>
      <c r="E7" s="17">
        <v>0</v>
      </c>
      <c r="F7" s="17">
        <v>300</v>
      </c>
      <c r="G7" s="24">
        <v>328</v>
      </c>
      <c r="H7" s="25">
        <v>93</v>
      </c>
      <c r="I7" s="26">
        <v>421</v>
      </c>
      <c r="J7" s="27">
        <f t="shared" si="0"/>
        <v>0.31</v>
      </c>
      <c r="K7" s="28">
        <f t="shared" si="1"/>
        <v>0.77909738717339672</v>
      </c>
    </row>
    <row r="8" spans="1:11" x14ac:dyDescent="0.25">
      <c r="A8" s="29" t="s">
        <v>11</v>
      </c>
      <c r="B8" s="29" t="s">
        <v>12</v>
      </c>
      <c r="C8" s="29" t="s">
        <v>12</v>
      </c>
      <c r="D8" s="30">
        <f t="shared" ref="D8:I8" si="2">SUM(D2:D7)</f>
        <v>1050</v>
      </c>
      <c r="E8" s="31">
        <f t="shared" si="2"/>
        <v>50</v>
      </c>
      <c r="F8" s="31">
        <f t="shared" si="2"/>
        <v>1100</v>
      </c>
      <c r="G8" s="30">
        <f t="shared" si="2"/>
        <v>649</v>
      </c>
      <c r="H8" s="31">
        <f t="shared" si="2"/>
        <v>209</v>
      </c>
      <c r="I8" s="32">
        <f t="shared" si="2"/>
        <v>858</v>
      </c>
      <c r="J8" s="33">
        <f t="shared" si="0"/>
        <v>0.19</v>
      </c>
      <c r="K8" s="34">
        <f t="shared" si="1"/>
        <v>0.75641025641025639</v>
      </c>
    </row>
    <row r="9" spans="1:11" x14ac:dyDescent="0.25">
      <c r="A9" s="8" t="s">
        <v>11</v>
      </c>
      <c r="B9" s="8" t="s">
        <v>19</v>
      </c>
      <c r="C9" s="8" t="s">
        <v>20</v>
      </c>
      <c r="D9" s="16">
        <v>200</v>
      </c>
      <c r="E9" s="17">
        <v>80</v>
      </c>
      <c r="F9" s="17">
        <v>280</v>
      </c>
      <c r="G9" s="11">
        <v>235</v>
      </c>
      <c r="H9" s="12">
        <v>75</v>
      </c>
      <c r="I9" s="13">
        <v>310</v>
      </c>
      <c r="J9" s="21">
        <f t="shared" si="0"/>
        <v>0.26785714285714285</v>
      </c>
      <c r="K9" s="35">
        <f t="shared" si="1"/>
        <v>0.75806451612903225</v>
      </c>
    </row>
    <row r="10" spans="1:11" x14ac:dyDescent="0.25">
      <c r="A10" s="7" t="s">
        <v>11</v>
      </c>
      <c r="B10" s="7" t="s">
        <v>19</v>
      </c>
      <c r="C10" s="7" t="s">
        <v>21</v>
      </c>
      <c r="D10" s="16">
        <v>600</v>
      </c>
      <c r="E10" s="17">
        <v>120</v>
      </c>
      <c r="F10" s="17">
        <v>720</v>
      </c>
      <c r="G10" s="18">
        <v>112</v>
      </c>
      <c r="H10" s="19">
        <v>341</v>
      </c>
      <c r="I10" s="20">
        <v>453</v>
      </c>
      <c r="J10" s="21">
        <f t="shared" si="0"/>
        <v>0.47361111111111109</v>
      </c>
      <c r="K10" s="35">
        <f t="shared" si="1"/>
        <v>0.24724061810154527</v>
      </c>
    </row>
    <row r="11" spans="1:11" x14ac:dyDescent="0.25">
      <c r="A11" s="7" t="s">
        <v>11</v>
      </c>
      <c r="B11" s="7" t="s">
        <v>19</v>
      </c>
      <c r="C11" s="7" t="s">
        <v>22</v>
      </c>
      <c r="D11" s="16">
        <v>200</v>
      </c>
      <c r="E11" s="17">
        <v>240</v>
      </c>
      <c r="F11" s="17">
        <v>440</v>
      </c>
      <c r="G11" s="18">
        <v>221</v>
      </c>
      <c r="H11" s="19">
        <v>125</v>
      </c>
      <c r="I11" s="20">
        <v>346</v>
      </c>
      <c r="J11" s="21">
        <f t="shared" si="0"/>
        <v>0.28409090909090912</v>
      </c>
      <c r="K11" s="35">
        <f t="shared" si="1"/>
        <v>0.63872832369942201</v>
      </c>
    </row>
    <row r="12" spans="1:11" x14ac:dyDescent="0.25">
      <c r="A12" s="7" t="s">
        <v>11</v>
      </c>
      <c r="B12" s="7" t="s">
        <v>19</v>
      </c>
      <c r="C12" s="7" t="s">
        <v>23</v>
      </c>
      <c r="D12" s="16">
        <v>200</v>
      </c>
      <c r="E12" s="17">
        <v>0</v>
      </c>
      <c r="F12" s="17">
        <v>200</v>
      </c>
      <c r="G12" s="18">
        <v>330</v>
      </c>
      <c r="H12" s="19">
        <v>48</v>
      </c>
      <c r="I12" s="20">
        <v>378</v>
      </c>
      <c r="J12" s="21">
        <f t="shared" si="0"/>
        <v>0.24</v>
      </c>
      <c r="K12" s="35">
        <f t="shared" si="1"/>
        <v>0.87301587301587302</v>
      </c>
    </row>
    <row r="13" spans="1:11" x14ac:dyDescent="0.25">
      <c r="A13" s="7" t="s">
        <v>11</v>
      </c>
      <c r="B13" s="7" t="s">
        <v>19</v>
      </c>
      <c r="C13" s="7" t="s">
        <v>24</v>
      </c>
      <c r="D13" s="16">
        <v>200</v>
      </c>
      <c r="E13" s="17">
        <v>0</v>
      </c>
      <c r="F13" s="17">
        <v>200</v>
      </c>
      <c r="G13" s="18">
        <v>511</v>
      </c>
      <c r="H13" s="19">
        <v>9</v>
      </c>
      <c r="I13" s="20">
        <v>520</v>
      </c>
      <c r="J13" s="21">
        <f t="shared" si="0"/>
        <v>4.4999999999999998E-2</v>
      </c>
      <c r="K13" s="35">
        <f t="shared" si="1"/>
        <v>0.98269230769230764</v>
      </c>
    </row>
    <row r="14" spans="1:11" x14ac:dyDescent="0.25">
      <c r="A14" s="7" t="s">
        <v>11</v>
      </c>
      <c r="B14" s="7" t="s">
        <v>19</v>
      </c>
      <c r="C14" s="7" t="s">
        <v>25</v>
      </c>
      <c r="D14" s="16">
        <v>150</v>
      </c>
      <c r="E14" s="17">
        <v>20</v>
      </c>
      <c r="F14" s="17">
        <v>170</v>
      </c>
      <c r="G14" s="18">
        <v>156</v>
      </c>
      <c r="H14" s="19">
        <v>59</v>
      </c>
      <c r="I14" s="20">
        <v>215</v>
      </c>
      <c r="J14" s="21">
        <f t="shared" si="0"/>
        <v>0.34705882352941175</v>
      </c>
      <c r="K14" s="35">
        <f t="shared" si="1"/>
        <v>0.72558139534883725</v>
      </c>
    </row>
    <row r="15" spans="1:11" x14ac:dyDescent="0.25">
      <c r="A15" s="23" t="s">
        <v>11</v>
      </c>
      <c r="B15" s="23" t="s">
        <v>19</v>
      </c>
      <c r="C15" s="23" t="s">
        <v>26</v>
      </c>
      <c r="D15" s="36">
        <v>200</v>
      </c>
      <c r="E15" s="37">
        <v>0</v>
      </c>
      <c r="F15" s="37">
        <v>200</v>
      </c>
      <c r="G15" s="24">
        <v>399</v>
      </c>
      <c r="H15" s="25">
        <v>46</v>
      </c>
      <c r="I15" s="26">
        <v>445</v>
      </c>
      <c r="J15" s="21">
        <f t="shared" si="0"/>
        <v>0.23</v>
      </c>
      <c r="K15" s="35">
        <f t="shared" si="1"/>
        <v>0.89662921348314606</v>
      </c>
    </row>
    <row r="16" spans="1:11" x14ac:dyDescent="0.25">
      <c r="A16" s="29" t="s">
        <v>11</v>
      </c>
      <c r="B16" s="29" t="s">
        <v>19</v>
      </c>
      <c r="C16" s="29" t="s">
        <v>19</v>
      </c>
      <c r="D16" s="30">
        <f t="shared" ref="D16:I16" si="3">SUM(D9:D15)</f>
        <v>1750</v>
      </c>
      <c r="E16" s="31">
        <f t="shared" si="3"/>
        <v>460</v>
      </c>
      <c r="F16" s="31">
        <f t="shared" si="3"/>
        <v>2210</v>
      </c>
      <c r="G16" s="30">
        <f t="shared" si="3"/>
        <v>1964</v>
      </c>
      <c r="H16" s="31">
        <f t="shared" si="3"/>
        <v>703</v>
      </c>
      <c r="I16" s="32">
        <f t="shared" si="3"/>
        <v>2667</v>
      </c>
      <c r="J16" s="38">
        <f t="shared" si="0"/>
        <v>0.3180995475113122</v>
      </c>
      <c r="K16" s="39">
        <f t="shared" si="1"/>
        <v>0.73640794900637419</v>
      </c>
    </row>
    <row r="17" spans="1:11" x14ac:dyDescent="0.25">
      <c r="A17" s="8" t="s">
        <v>11</v>
      </c>
      <c r="B17" s="8" t="s">
        <v>27</v>
      </c>
      <c r="C17" s="8" t="s">
        <v>28</v>
      </c>
      <c r="D17" s="9">
        <v>800</v>
      </c>
      <c r="E17" s="10">
        <v>600</v>
      </c>
      <c r="F17" s="10">
        <f>E17+D17</f>
        <v>1400</v>
      </c>
      <c r="G17" s="11">
        <v>103</v>
      </c>
      <c r="H17" s="12">
        <v>148</v>
      </c>
      <c r="I17" s="13">
        <v>251</v>
      </c>
      <c r="J17" s="14">
        <f>H17/F17</f>
        <v>0.10571428571428572</v>
      </c>
      <c r="K17" s="15">
        <f t="shared" si="1"/>
        <v>0.41035856573705182</v>
      </c>
    </row>
    <row r="18" spans="1:11" x14ac:dyDescent="0.25">
      <c r="A18" s="7" t="s">
        <v>11</v>
      </c>
      <c r="B18" s="7" t="s">
        <v>27</v>
      </c>
      <c r="C18" s="7" t="s">
        <v>29</v>
      </c>
      <c r="D18" s="16">
        <v>200</v>
      </c>
      <c r="E18" s="17">
        <v>200</v>
      </c>
      <c r="F18" s="17">
        <v>400</v>
      </c>
      <c r="G18" s="18">
        <v>93</v>
      </c>
      <c r="H18" s="19">
        <v>114</v>
      </c>
      <c r="I18" s="20">
        <v>207</v>
      </c>
      <c r="J18" s="21">
        <f t="shared" si="0"/>
        <v>0.28499999999999998</v>
      </c>
      <c r="K18" s="22">
        <f t="shared" si="1"/>
        <v>0.44927536231884058</v>
      </c>
    </row>
    <row r="19" spans="1:11" x14ac:dyDescent="0.25">
      <c r="A19" s="7" t="s">
        <v>11</v>
      </c>
      <c r="B19" s="7" t="s">
        <v>27</v>
      </c>
      <c r="C19" s="7" t="s">
        <v>30</v>
      </c>
      <c r="D19" s="16">
        <v>50</v>
      </c>
      <c r="E19" s="17">
        <v>100</v>
      </c>
      <c r="F19" s="17">
        <v>150</v>
      </c>
      <c r="G19" s="18">
        <v>96</v>
      </c>
      <c r="H19" s="19">
        <v>52</v>
      </c>
      <c r="I19" s="20">
        <v>148</v>
      </c>
      <c r="J19" s="21">
        <f t="shared" si="0"/>
        <v>0.34666666666666668</v>
      </c>
      <c r="K19" s="22">
        <f t="shared" si="1"/>
        <v>0.64864864864864868</v>
      </c>
    </row>
    <row r="20" spans="1:11" x14ac:dyDescent="0.25">
      <c r="A20" s="7" t="s">
        <v>11</v>
      </c>
      <c r="B20" s="7" t="s">
        <v>27</v>
      </c>
      <c r="C20" s="7" t="s">
        <v>31</v>
      </c>
      <c r="D20" s="16">
        <v>50</v>
      </c>
      <c r="E20" s="17">
        <v>0</v>
      </c>
      <c r="F20" s="17">
        <v>50</v>
      </c>
      <c r="G20" s="18">
        <v>3</v>
      </c>
      <c r="H20" s="19">
        <v>3</v>
      </c>
      <c r="I20" s="20">
        <v>6</v>
      </c>
      <c r="J20" s="21">
        <f t="shared" si="0"/>
        <v>0.06</v>
      </c>
      <c r="K20" s="22">
        <f t="shared" si="1"/>
        <v>0.5</v>
      </c>
    </row>
    <row r="21" spans="1:11" x14ac:dyDescent="0.25">
      <c r="A21" s="7" t="s">
        <v>11</v>
      </c>
      <c r="B21" s="7" t="s">
        <v>27</v>
      </c>
      <c r="C21" s="7" t="s">
        <v>32</v>
      </c>
      <c r="D21" s="16">
        <v>300</v>
      </c>
      <c r="E21" s="17">
        <v>60</v>
      </c>
      <c r="F21" s="17">
        <v>360</v>
      </c>
      <c r="G21" s="18">
        <v>425</v>
      </c>
      <c r="H21" s="19">
        <v>124</v>
      </c>
      <c r="I21" s="20">
        <v>549</v>
      </c>
      <c r="J21" s="21">
        <f t="shared" si="0"/>
        <v>0.34444444444444444</v>
      </c>
      <c r="K21" s="22">
        <f t="shared" si="1"/>
        <v>0.7741347905282332</v>
      </c>
    </row>
    <row r="22" spans="1:11" x14ac:dyDescent="0.25">
      <c r="A22" s="7" t="s">
        <v>11</v>
      </c>
      <c r="B22" s="7" t="s">
        <v>27</v>
      </c>
      <c r="C22" s="7" t="s">
        <v>33</v>
      </c>
      <c r="D22" s="16">
        <v>100</v>
      </c>
      <c r="E22" s="17">
        <v>0</v>
      </c>
      <c r="F22" s="17">
        <v>100</v>
      </c>
      <c r="G22" s="18">
        <v>40</v>
      </c>
      <c r="H22" s="19">
        <v>35</v>
      </c>
      <c r="I22" s="20">
        <v>75</v>
      </c>
      <c r="J22" s="21">
        <f t="shared" si="0"/>
        <v>0.35</v>
      </c>
      <c r="K22" s="22">
        <f t="shared" si="1"/>
        <v>0.53333333333333333</v>
      </c>
    </row>
    <row r="23" spans="1:11" x14ac:dyDescent="0.25">
      <c r="A23" s="7" t="s">
        <v>11</v>
      </c>
      <c r="B23" s="7" t="s">
        <v>27</v>
      </c>
      <c r="C23" s="7" t="s">
        <v>34</v>
      </c>
      <c r="D23" s="16">
        <v>100</v>
      </c>
      <c r="E23" s="17">
        <v>65</v>
      </c>
      <c r="F23" s="17">
        <v>165</v>
      </c>
      <c r="G23" s="18">
        <v>73</v>
      </c>
      <c r="H23" s="19">
        <v>43</v>
      </c>
      <c r="I23" s="20">
        <v>116</v>
      </c>
      <c r="J23" s="21">
        <f t="shared" si="0"/>
        <v>0.26060606060606062</v>
      </c>
      <c r="K23" s="22">
        <f t="shared" si="1"/>
        <v>0.62931034482758619</v>
      </c>
    </row>
    <row r="24" spans="1:11" x14ac:dyDescent="0.25">
      <c r="A24" s="7" t="s">
        <v>11</v>
      </c>
      <c r="B24" s="7" t="s">
        <v>27</v>
      </c>
      <c r="C24" s="7" t="s">
        <v>35</v>
      </c>
      <c r="D24" s="16">
        <v>150</v>
      </c>
      <c r="E24" s="17">
        <v>0</v>
      </c>
      <c r="F24" s="17">
        <v>150</v>
      </c>
      <c r="G24" s="18">
        <v>14</v>
      </c>
      <c r="H24" s="19">
        <v>0</v>
      </c>
      <c r="I24" s="20">
        <v>14</v>
      </c>
      <c r="J24" s="21">
        <f t="shared" si="0"/>
        <v>0</v>
      </c>
      <c r="K24" s="22">
        <f t="shared" si="1"/>
        <v>1</v>
      </c>
    </row>
    <row r="25" spans="1:11" x14ac:dyDescent="0.25">
      <c r="A25" s="23" t="s">
        <v>11</v>
      </c>
      <c r="B25" s="23" t="s">
        <v>27</v>
      </c>
      <c r="C25" s="23" t="s">
        <v>36</v>
      </c>
      <c r="D25" s="36">
        <v>150</v>
      </c>
      <c r="E25" s="37">
        <v>0</v>
      </c>
      <c r="F25" s="37">
        <v>150</v>
      </c>
      <c r="G25" s="24">
        <v>11</v>
      </c>
      <c r="H25" s="25">
        <v>28</v>
      </c>
      <c r="I25" s="26">
        <v>39</v>
      </c>
      <c r="J25" s="27">
        <f t="shared" si="0"/>
        <v>0.18666666666666668</v>
      </c>
      <c r="K25" s="28">
        <f t="shared" si="1"/>
        <v>0.28205128205128205</v>
      </c>
    </row>
    <row r="26" spans="1:11" x14ac:dyDescent="0.25">
      <c r="A26" s="40" t="s">
        <v>11</v>
      </c>
      <c r="B26" s="40" t="s">
        <v>27</v>
      </c>
      <c r="C26" s="40" t="s">
        <v>27</v>
      </c>
      <c r="D26" s="30">
        <f t="shared" ref="D26:I26" si="4">SUM(D17:D25)</f>
        <v>1900</v>
      </c>
      <c r="E26" s="31">
        <f t="shared" si="4"/>
        <v>1025</v>
      </c>
      <c r="F26" s="31">
        <f t="shared" si="4"/>
        <v>2925</v>
      </c>
      <c r="G26" s="30">
        <f t="shared" si="4"/>
        <v>858</v>
      </c>
      <c r="H26" s="31">
        <f t="shared" si="4"/>
        <v>547</v>
      </c>
      <c r="I26" s="32">
        <f t="shared" si="4"/>
        <v>1405</v>
      </c>
      <c r="J26" s="38">
        <f t="shared" si="0"/>
        <v>0.18700854700854702</v>
      </c>
      <c r="K26" s="39">
        <f t="shared" si="1"/>
        <v>0.61067615658362995</v>
      </c>
    </row>
    <row r="27" spans="1:11" x14ac:dyDescent="0.25">
      <c r="A27" s="7" t="s">
        <v>11</v>
      </c>
      <c r="B27" s="7" t="s">
        <v>37</v>
      </c>
      <c r="C27" s="7" t="s">
        <v>38</v>
      </c>
      <c r="D27" s="16">
        <v>400</v>
      </c>
      <c r="E27" s="17">
        <v>300</v>
      </c>
      <c r="F27" s="17">
        <v>700</v>
      </c>
      <c r="G27" s="18">
        <v>170</v>
      </c>
      <c r="H27" s="19">
        <v>214</v>
      </c>
      <c r="I27" s="20">
        <v>384</v>
      </c>
      <c r="J27" s="21">
        <f t="shared" si="0"/>
        <v>0.30571428571428572</v>
      </c>
      <c r="K27" s="35">
        <f t="shared" si="1"/>
        <v>0.44270833333333331</v>
      </c>
    </row>
    <row r="28" spans="1:11" x14ac:dyDescent="0.25">
      <c r="A28" s="7" t="s">
        <v>11</v>
      </c>
      <c r="B28" s="7" t="s">
        <v>37</v>
      </c>
      <c r="C28" s="7" t="s">
        <v>39</v>
      </c>
      <c r="D28" s="16">
        <v>150</v>
      </c>
      <c r="E28" s="17">
        <v>0</v>
      </c>
      <c r="F28" s="17">
        <v>150</v>
      </c>
      <c r="G28" s="18">
        <v>121</v>
      </c>
      <c r="H28" s="19">
        <v>89</v>
      </c>
      <c r="I28" s="20">
        <v>210</v>
      </c>
      <c r="J28" s="21">
        <f t="shared" si="0"/>
        <v>0.59333333333333338</v>
      </c>
      <c r="K28" s="35">
        <f t="shared" si="1"/>
        <v>0.57619047619047614</v>
      </c>
    </row>
    <row r="29" spans="1:11" x14ac:dyDescent="0.25">
      <c r="A29" s="7" t="s">
        <v>11</v>
      </c>
      <c r="B29" s="7" t="s">
        <v>37</v>
      </c>
      <c r="C29" s="7" t="s">
        <v>40</v>
      </c>
      <c r="D29" s="16">
        <v>50</v>
      </c>
      <c r="E29" s="17">
        <v>50</v>
      </c>
      <c r="F29" s="17">
        <v>100</v>
      </c>
      <c r="G29" s="18">
        <v>21</v>
      </c>
      <c r="H29" s="19">
        <v>4</v>
      </c>
      <c r="I29" s="20">
        <v>25</v>
      </c>
      <c r="J29" s="21">
        <f t="shared" si="0"/>
        <v>0.04</v>
      </c>
      <c r="K29" s="35">
        <f t="shared" si="1"/>
        <v>0.84</v>
      </c>
    </row>
    <row r="30" spans="1:11" x14ac:dyDescent="0.25">
      <c r="A30" s="7" t="s">
        <v>11</v>
      </c>
      <c r="B30" s="7" t="s">
        <v>37</v>
      </c>
      <c r="C30" s="7" t="s">
        <v>41</v>
      </c>
      <c r="D30" s="16">
        <v>200</v>
      </c>
      <c r="E30" s="17">
        <v>0</v>
      </c>
      <c r="F30" s="17">
        <v>200</v>
      </c>
      <c r="G30" s="18">
        <v>64</v>
      </c>
      <c r="H30" s="19">
        <v>11</v>
      </c>
      <c r="I30" s="20">
        <v>75</v>
      </c>
      <c r="J30" s="21">
        <f t="shared" si="0"/>
        <v>5.5E-2</v>
      </c>
      <c r="K30" s="35">
        <f t="shared" si="1"/>
        <v>0.85333333333333339</v>
      </c>
    </row>
    <row r="31" spans="1:11" x14ac:dyDescent="0.25">
      <c r="A31" s="40" t="s">
        <v>11</v>
      </c>
      <c r="B31" s="40" t="s">
        <v>37</v>
      </c>
      <c r="C31" s="40" t="s">
        <v>37</v>
      </c>
      <c r="D31" s="30">
        <f t="shared" ref="D31:I31" si="5">SUM(D27:D30)</f>
        <v>800</v>
      </c>
      <c r="E31" s="31">
        <f t="shared" si="5"/>
        <v>350</v>
      </c>
      <c r="F31" s="31">
        <f t="shared" si="5"/>
        <v>1150</v>
      </c>
      <c r="G31" s="30">
        <f t="shared" si="5"/>
        <v>376</v>
      </c>
      <c r="H31" s="31">
        <f t="shared" si="5"/>
        <v>318</v>
      </c>
      <c r="I31" s="32">
        <f t="shared" si="5"/>
        <v>694</v>
      </c>
      <c r="J31" s="38">
        <f t="shared" si="0"/>
        <v>0.27652173913043476</v>
      </c>
      <c r="K31" s="39">
        <f t="shared" si="1"/>
        <v>0.5417867435158501</v>
      </c>
    </row>
    <row r="32" spans="1:11" x14ac:dyDescent="0.25">
      <c r="A32" s="8" t="s">
        <v>11</v>
      </c>
      <c r="B32" s="8" t="s">
        <v>42</v>
      </c>
      <c r="C32" s="8" t="s">
        <v>43</v>
      </c>
      <c r="D32" s="9">
        <v>150</v>
      </c>
      <c r="E32" s="10">
        <v>30</v>
      </c>
      <c r="F32" s="10">
        <v>180</v>
      </c>
      <c r="G32" s="11">
        <v>50</v>
      </c>
      <c r="H32" s="12">
        <v>90</v>
      </c>
      <c r="I32" s="13">
        <v>140</v>
      </c>
      <c r="J32" s="14">
        <f t="shared" si="0"/>
        <v>0.5</v>
      </c>
      <c r="K32" s="15">
        <f t="shared" si="1"/>
        <v>0.35714285714285715</v>
      </c>
    </row>
    <row r="33" spans="1:11" x14ac:dyDescent="0.25">
      <c r="A33" s="7" t="s">
        <v>11</v>
      </c>
      <c r="B33" s="7" t="s">
        <v>42</v>
      </c>
      <c r="C33" s="7" t="s">
        <v>44</v>
      </c>
      <c r="D33" s="16">
        <v>150</v>
      </c>
      <c r="E33" s="17">
        <v>0</v>
      </c>
      <c r="F33" s="17">
        <v>150</v>
      </c>
      <c r="G33" s="18">
        <v>78</v>
      </c>
      <c r="H33" s="19">
        <v>1</v>
      </c>
      <c r="I33" s="20">
        <v>79</v>
      </c>
      <c r="J33" s="21">
        <f t="shared" si="0"/>
        <v>6.6666666666666671E-3</v>
      </c>
      <c r="K33" s="22">
        <f t="shared" si="1"/>
        <v>0.98734177215189878</v>
      </c>
    </row>
    <row r="34" spans="1:11" x14ac:dyDescent="0.25">
      <c r="A34" s="7" t="s">
        <v>11</v>
      </c>
      <c r="B34" s="7" t="s">
        <v>42</v>
      </c>
      <c r="C34" s="7" t="s">
        <v>45</v>
      </c>
      <c r="D34" s="16">
        <v>200</v>
      </c>
      <c r="E34" s="17">
        <v>0</v>
      </c>
      <c r="F34" s="17">
        <v>200</v>
      </c>
      <c r="G34" s="18">
        <v>20</v>
      </c>
      <c r="H34" s="19">
        <v>0</v>
      </c>
      <c r="I34" s="20">
        <v>20</v>
      </c>
      <c r="J34" s="21">
        <f t="shared" si="0"/>
        <v>0</v>
      </c>
      <c r="K34" s="22">
        <f t="shared" si="1"/>
        <v>1</v>
      </c>
    </row>
    <row r="35" spans="1:11" x14ac:dyDescent="0.25">
      <c r="A35" s="7" t="s">
        <v>11</v>
      </c>
      <c r="B35" s="7" t="s">
        <v>42</v>
      </c>
      <c r="C35" s="7" t="s">
        <v>46</v>
      </c>
      <c r="D35" s="16">
        <v>200</v>
      </c>
      <c r="E35" s="17">
        <v>0</v>
      </c>
      <c r="F35" s="17">
        <v>200</v>
      </c>
      <c r="G35" s="18">
        <v>92</v>
      </c>
      <c r="H35" s="19">
        <v>6</v>
      </c>
      <c r="I35" s="20">
        <v>98</v>
      </c>
      <c r="J35" s="21">
        <f t="shared" si="0"/>
        <v>0.03</v>
      </c>
      <c r="K35" s="22">
        <f t="shared" si="1"/>
        <v>0.93877551020408168</v>
      </c>
    </row>
    <row r="36" spans="1:11" x14ac:dyDescent="0.25">
      <c r="A36" s="7" t="s">
        <v>11</v>
      </c>
      <c r="B36" s="7" t="s">
        <v>42</v>
      </c>
      <c r="C36" s="7" t="s">
        <v>47</v>
      </c>
      <c r="D36" s="16">
        <v>150</v>
      </c>
      <c r="E36" s="17">
        <v>60</v>
      </c>
      <c r="F36" s="17">
        <v>210</v>
      </c>
      <c r="G36" s="18">
        <v>28</v>
      </c>
      <c r="H36" s="19">
        <v>35</v>
      </c>
      <c r="I36" s="20">
        <v>63</v>
      </c>
      <c r="J36" s="21">
        <f t="shared" si="0"/>
        <v>0.16666666666666666</v>
      </c>
      <c r="K36" s="22">
        <f t="shared" si="1"/>
        <v>0.44444444444444442</v>
      </c>
    </row>
    <row r="37" spans="1:11" x14ac:dyDescent="0.25">
      <c r="A37" s="23" t="s">
        <v>11</v>
      </c>
      <c r="B37" s="23" t="s">
        <v>42</v>
      </c>
      <c r="C37" s="23" t="s">
        <v>48</v>
      </c>
      <c r="D37" s="36">
        <v>150</v>
      </c>
      <c r="E37" s="37">
        <v>40</v>
      </c>
      <c r="F37" s="37">
        <v>190</v>
      </c>
      <c r="G37" s="24">
        <v>12</v>
      </c>
      <c r="H37" s="25">
        <v>36</v>
      </c>
      <c r="I37" s="26">
        <v>48</v>
      </c>
      <c r="J37" s="27">
        <f t="shared" si="0"/>
        <v>0.18947368421052632</v>
      </c>
      <c r="K37" s="28">
        <f t="shared" si="1"/>
        <v>0.25</v>
      </c>
    </row>
    <row r="38" spans="1:11" x14ac:dyDescent="0.25">
      <c r="A38" s="40" t="s">
        <v>11</v>
      </c>
      <c r="B38" s="40" t="s">
        <v>42</v>
      </c>
      <c r="C38" s="40" t="s">
        <v>42</v>
      </c>
      <c r="D38" s="30">
        <f>SUM(D32:D37)</f>
        <v>1000</v>
      </c>
      <c r="E38" s="31">
        <f t="shared" ref="E38:I38" si="6">SUM(E32:E37)</f>
        <v>130</v>
      </c>
      <c r="F38" s="31">
        <f t="shared" si="6"/>
        <v>1130</v>
      </c>
      <c r="G38" s="30">
        <f t="shared" si="6"/>
        <v>280</v>
      </c>
      <c r="H38" s="31">
        <f t="shared" si="6"/>
        <v>168</v>
      </c>
      <c r="I38" s="32">
        <f t="shared" si="6"/>
        <v>448</v>
      </c>
      <c r="J38" s="38">
        <f t="shared" si="0"/>
        <v>0.14867256637168141</v>
      </c>
      <c r="K38" s="39">
        <f t="shared" si="1"/>
        <v>0.625</v>
      </c>
    </row>
    <row r="39" spans="1:11" x14ac:dyDescent="0.25">
      <c r="A39" s="7" t="s">
        <v>11</v>
      </c>
      <c r="B39" s="7" t="s">
        <v>49</v>
      </c>
      <c r="C39" s="7" t="s">
        <v>50</v>
      </c>
      <c r="D39" s="16">
        <v>50</v>
      </c>
      <c r="E39" s="17">
        <v>0</v>
      </c>
      <c r="F39" s="17">
        <v>50</v>
      </c>
      <c r="G39" s="18">
        <v>262</v>
      </c>
      <c r="H39" s="19">
        <v>0</v>
      </c>
      <c r="I39" s="20">
        <v>262</v>
      </c>
      <c r="J39" s="21">
        <f t="shared" si="0"/>
        <v>0</v>
      </c>
      <c r="K39" s="35">
        <f t="shared" si="1"/>
        <v>1</v>
      </c>
    </row>
    <row r="40" spans="1:11" x14ac:dyDescent="0.25">
      <c r="A40" s="7" t="s">
        <v>11</v>
      </c>
      <c r="B40" s="7" t="s">
        <v>49</v>
      </c>
      <c r="C40" s="7" t="s">
        <v>51</v>
      </c>
      <c r="D40" s="16">
        <v>200</v>
      </c>
      <c r="E40" s="17">
        <v>0</v>
      </c>
      <c r="F40" s="17">
        <v>200</v>
      </c>
      <c r="G40" s="18">
        <v>230</v>
      </c>
      <c r="H40" s="19">
        <v>67</v>
      </c>
      <c r="I40" s="20">
        <v>297</v>
      </c>
      <c r="J40" s="21">
        <f t="shared" si="0"/>
        <v>0.33500000000000002</v>
      </c>
      <c r="K40" s="35">
        <f t="shared" si="1"/>
        <v>0.77441077441077444</v>
      </c>
    </row>
    <row r="41" spans="1:11" x14ac:dyDescent="0.25">
      <c r="A41" s="7" t="s">
        <v>11</v>
      </c>
      <c r="B41" s="7" t="s">
        <v>49</v>
      </c>
      <c r="C41" s="7" t="s">
        <v>52</v>
      </c>
      <c r="D41" s="16">
        <v>150</v>
      </c>
      <c r="E41" s="17">
        <v>300</v>
      </c>
      <c r="F41" s="17">
        <v>450</v>
      </c>
      <c r="G41" s="18">
        <v>174</v>
      </c>
      <c r="H41" s="19">
        <v>85</v>
      </c>
      <c r="I41" s="20">
        <v>259</v>
      </c>
      <c r="J41" s="21">
        <f t="shared" si="0"/>
        <v>0.18888888888888888</v>
      </c>
      <c r="K41" s="35">
        <f t="shared" si="1"/>
        <v>0.6718146718146718</v>
      </c>
    </row>
    <row r="42" spans="1:11" x14ac:dyDescent="0.25">
      <c r="A42" s="7" t="s">
        <v>11</v>
      </c>
      <c r="B42" s="7" t="s">
        <v>49</v>
      </c>
      <c r="C42" s="7" t="s">
        <v>53</v>
      </c>
      <c r="D42" s="16">
        <v>200</v>
      </c>
      <c r="E42" s="17">
        <v>250</v>
      </c>
      <c r="F42" s="17">
        <v>450</v>
      </c>
      <c r="G42" s="18">
        <v>144</v>
      </c>
      <c r="H42" s="19">
        <v>165</v>
      </c>
      <c r="I42" s="20">
        <v>309</v>
      </c>
      <c r="J42" s="21">
        <f t="shared" si="0"/>
        <v>0.36666666666666664</v>
      </c>
      <c r="K42" s="35">
        <f t="shared" si="1"/>
        <v>0.46601941747572817</v>
      </c>
    </row>
    <row r="43" spans="1:11" x14ac:dyDescent="0.25">
      <c r="A43" s="7" t="s">
        <v>11</v>
      </c>
      <c r="B43" s="7" t="s">
        <v>49</v>
      </c>
      <c r="C43" s="7" t="s">
        <v>54</v>
      </c>
      <c r="D43" s="16">
        <v>100</v>
      </c>
      <c r="E43" s="17">
        <v>0</v>
      </c>
      <c r="F43" s="17">
        <v>100</v>
      </c>
      <c r="G43" s="18">
        <v>84</v>
      </c>
      <c r="H43" s="19">
        <v>0</v>
      </c>
      <c r="I43" s="20">
        <v>84</v>
      </c>
      <c r="J43" s="21">
        <f t="shared" si="0"/>
        <v>0</v>
      </c>
      <c r="K43" s="35">
        <f t="shared" si="1"/>
        <v>1</v>
      </c>
    </row>
    <row r="44" spans="1:11" x14ac:dyDescent="0.25">
      <c r="A44" s="40" t="s">
        <v>11</v>
      </c>
      <c r="B44" s="40" t="s">
        <v>49</v>
      </c>
      <c r="C44" s="40" t="s">
        <v>49</v>
      </c>
      <c r="D44" s="30">
        <f>SUM(D39:D43)</f>
        <v>700</v>
      </c>
      <c r="E44" s="31">
        <f t="shared" ref="E44:I44" si="7">SUM(E39:E43)</f>
        <v>550</v>
      </c>
      <c r="F44" s="31">
        <f t="shared" si="7"/>
        <v>1250</v>
      </c>
      <c r="G44" s="30">
        <f t="shared" si="7"/>
        <v>894</v>
      </c>
      <c r="H44" s="31">
        <f t="shared" si="7"/>
        <v>317</v>
      </c>
      <c r="I44" s="32">
        <f t="shared" si="7"/>
        <v>1211</v>
      </c>
      <c r="J44" s="38">
        <f t="shared" si="0"/>
        <v>0.25359999999999999</v>
      </c>
      <c r="K44" s="39">
        <f t="shared" si="1"/>
        <v>0.73823286540049549</v>
      </c>
    </row>
    <row r="45" spans="1:11" x14ac:dyDescent="0.25">
      <c r="A45" s="8" t="s">
        <v>11</v>
      </c>
      <c r="B45" s="8" t="s">
        <v>55</v>
      </c>
      <c r="C45" s="8" t="s">
        <v>56</v>
      </c>
      <c r="D45" s="9">
        <v>150</v>
      </c>
      <c r="E45" s="10">
        <v>0</v>
      </c>
      <c r="F45" s="10">
        <v>150</v>
      </c>
      <c r="G45" s="11">
        <v>51</v>
      </c>
      <c r="H45" s="12">
        <v>33</v>
      </c>
      <c r="I45" s="13">
        <v>84</v>
      </c>
      <c r="J45" s="14">
        <f t="shared" si="0"/>
        <v>0.22</v>
      </c>
      <c r="K45" s="15">
        <f t="shared" si="1"/>
        <v>0.6071428571428571</v>
      </c>
    </row>
    <row r="46" spans="1:11" x14ac:dyDescent="0.25">
      <c r="A46" s="7" t="s">
        <v>11</v>
      </c>
      <c r="B46" s="7" t="s">
        <v>55</v>
      </c>
      <c r="C46" s="7" t="s">
        <v>57</v>
      </c>
      <c r="D46" s="16">
        <v>200</v>
      </c>
      <c r="E46" s="17">
        <v>0</v>
      </c>
      <c r="F46" s="17">
        <v>200</v>
      </c>
      <c r="G46" s="18">
        <v>124</v>
      </c>
      <c r="H46" s="19">
        <v>26</v>
      </c>
      <c r="I46" s="20">
        <v>150</v>
      </c>
      <c r="J46" s="21">
        <f t="shared" si="0"/>
        <v>0.13</v>
      </c>
      <c r="K46" s="22">
        <f t="shared" si="1"/>
        <v>0.82666666666666666</v>
      </c>
    </row>
    <row r="47" spans="1:11" x14ac:dyDescent="0.25">
      <c r="A47" s="7" t="s">
        <v>11</v>
      </c>
      <c r="B47" s="7" t="s">
        <v>55</v>
      </c>
      <c r="C47" s="7" t="s">
        <v>58</v>
      </c>
      <c r="D47" s="16">
        <v>200</v>
      </c>
      <c r="E47" s="17">
        <v>0</v>
      </c>
      <c r="F47" s="17">
        <v>200</v>
      </c>
      <c r="G47" s="18">
        <v>162</v>
      </c>
      <c r="H47" s="19">
        <v>37</v>
      </c>
      <c r="I47" s="20">
        <v>199</v>
      </c>
      <c r="J47" s="21">
        <f t="shared" si="0"/>
        <v>0.185</v>
      </c>
      <c r="K47" s="22">
        <f t="shared" si="1"/>
        <v>0.81407035175879394</v>
      </c>
    </row>
    <row r="48" spans="1:11" x14ac:dyDescent="0.25">
      <c r="A48" s="7" t="s">
        <v>11</v>
      </c>
      <c r="B48" s="7" t="s">
        <v>55</v>
      </c>
      <c r="C48" s="7" t="s">
        <v>59</v>
      </c>
      <c r="D48" s="16">
        <v>100</v>
      </c>
      <c r="E48" s="17">
        <v>110</v>
      </c>
      <c r="F48" s="17">
        <v>210</v>
      </c>
      <c r="G48" s="18">
        <v>85</v>
      </c>
      <c r="H48" s="19">
        <v>39</v>
      </c>
      <c r="I48" s="20">
        <v>124</v>
      </c>
      <c r="J48" s="21">
        <f t="shared" si="0"/>
        <v>0.18571428571428572</v>
      </c>
      <c r="K48" s="22">
        <f t="shared" si="1"/>
        <v>0.68548387096774188</v>
      </c>
    </row>
    <row r="49" spans="1:11" x14ac:dyDescent="0.25">
      <c r="A49" s="7" t="s">
        <v>11</v>
      </c>
      <c r="B49" s="7" t="s">
        <v>55</v>
      </c>
      <c r="C49" s="7" t="s">
        <v>60</v>
      </c>
      <c r="D49" s="16">
        <v>50</v>
      </c>
      <c r="E49" s="17">
        <v>75</v>
      </c>
      <c r="F49" s="17">
        <v>125</v>
      </c>
      <c r="G49" s="18">
        <v>171</v>
      </c>
      <c r="H49" s="19">
        <v>44</v>
      </c>
      <c r="I49" s="20">
        <v>215</v>
      </c>
      <c r="J49" s="21">
        <f t="shared" si="0"/>
        <v>0.35199999999999998</v>
      </c>
      <c r="K49" s="22">
        <f t="shared" si="1"/>
        <v>0.79534883720930227</v>
      </c>
    </row>
    <row r="50" spans="1:11" x14ac:dyDescent="0.25">
      <c r="A50" s="23" t="s">
        <v>11</v>
      </c>
      <c r="B50" s="23" t="s">
        <v>55</v>
      </c>
      <c r="C50" s="23" t="s">
        <v>61</v>
      </c>
      <c r="D50" s="36">
        <v>200</v>
      </c>
      <c r="E50" s="37">
        <v>50</v>
      </c>
      <c r="F50" s="37">
        <v>250</v>
      </c>
      <c r="G50" s="24">
        <v>78</v>
      </c>
      <c r="H50" s="25">
        <v>85</v>
      </c>
      <c r="I50" s="26">
        <v>163</v>
      </c>
      <c r="J50" s="27">
        <f t="shared" si="0"/>
        <v>0.34</v>
      </c>
      <c r="K50" s="28">
        <f t="shared" si="1"/>
        <v>0.4785276073619632</v>
      </c>
    </row>
    <row r="51" spans="1:11" x14ac:dyDescent="0.25">
      <c r="A51" s="40" t="s">
        <v>11</v>
      </c>
      <c r="B51" s="40" t="s">
        <v>55</v>
      </c>
      <c r="C51" s="40" t="s">
        <v>55</v>
      </c>
      <c r="D51" s="30">
        <f t="shared" ref="D51:I51" si="8">SUM(D45:D50)</f>
        <v>900</v>
      </c>
      <c r="E51" s="31">
        <f t="shared" si="8"/>
        <v>235</v>
      </c>
      <c r="F51" s="31">
        <f t="shared" si="8"/>
        <v>1135</v>
      </c>
      <c r="G51" s="30">
        <f t="shared" si="8"/>
        <v>671</v>
      </c>
      <c r="H51" s="31">
        <f t="shared" si="8"/>
        <v>264</v>
      </c>
      <c r="I51" s="32">
        <f t="shared" si="8"/>
        <v>935</v>
      </c>
      <c r="J51" s="38">
        <f t="shared" si="0"/>
        <v>0.23259911894273128</v>
      </c>
      <c r="K51" s="39">
        <f t="shared" si="1"/>
        <v>0.71764705882352942</v>
      </c>
    </row>
    <row r="52" spans="1:11" x14ac:dyDescent="0.25">
      <c r="A52" s="7" t="s">
        <v>11</v>
      </c>
      <c r="B52" s="7" t="s">
        <v>62</v>
      </c>
      <c r="C52" s="7" t="s">
        <v>63</v>
      </c>
      <c r="D52" s="16">
        <v>250</v>
      </c>
      <c r="E52" s="17">
        <v>200</v>
      </c>
      <c r="F52" s="17">
        <v>450</v>
      </c>
      <c r="G52" s="18">
        <v>16</v>
      </c>
      <c r="H52" s="19">
        <v>136</v>
      </c>
      <c r="I52" s="20">
        <v>152</v>
      </c>
      <c r="J52" s="21">
        <f t="shared" si="0"/>
        <v>0.30222222222222223</v>
      </c>
      <c r="K52" s="35">
        <f t="shared" si="1"/>
        <v>0.10526315789473684</v>
      </c>
    </row>
    <row r="53" spans="1:11" x14ac:dyDescent="0.25">
      <c r="A53" s="7" t="s">
        <v>11</v>
      </c>
      <c r="B53" s="7" t="s">
        <v>62</v>
      </c>
      <c r="C53" s="7" t="s">
        <v>64</v>
      </c>
      <c r="D53" s="16">
        <v>100</v>
      </c>
      <c r="E53" s="17">
        <v>50</v>
      </c>
      <c r="F53" s="17">
        <v>150</v>
      </c>
      <c r="G53" s="18">
        <v>37</v>
      </c>
      <c r="H53" s="19">
        <v>28</v>
      </c>
      <c r="I53" s="20">
        <v>65</v>
      </c>
      <c r="J53" s="21">
        <f t="shared" si="0"/>
        <v>0.18666666666666668</v>
      </c>
      <c r="K53" s="35">
        <f t="shared" si="1"/>
        <v>0.56923076923076921</v>
      </c>
    </row>
    <row r="54" spans="1:11" x14ac:dyDescent="0.25">
      <c r="A54" s="7" t="s">
        <v>11</v>
      </c>
      <c r="B54" s="7" t="s">
        <v>62</v>
      </c>
      <c r="C54" s="7" t="s">
        <v>65</v>
      </c>
      <c r="D54" s="16">
        <v>200</v>
      </c>
      <c r="E54" s="17">
        <v>0</v>
      </c>
      <c r="F54" s="17">
        <v>200</v>
      </c>
      <c r="G54" s="18">
        <v>11</v>
      </c>
      <c r="H54" s="19">
        <v>20</v>
      </c>
      <c r="I54" s="20">
        <v>31</v>
      </c>
      <c r="J54" s="21">
        <f t="shared" si="0"/>
        <v>0.1</v>
      </c>
      <c r="K54" s="35">
        <f t="shared" si="1"/>
        <v>0.35483870967741937</v>
      </c>
    </row>
    <row r="55" spans="1:11" x14ac:dyDescent="0.25">
      <c r="A55" s="7" t="s">
        <v>11</v>
      </c>
      <c r="B55" s="7" t="s">
        <v>62</v>
      </c>
      <c r="C55" s="7" t="s">
        <v>66</v>
      </c>
      <c r="D55" s="16">
        <v>100</v>
      </c>
      <c r="E55" s="17">
        <v>100</v>
      </c>
      <c r="F55" s="17">
        <v>200</v>
      </c>
      <c r="G55" s="18">
        <v>120</v>
      </c>
      <c r="H55" s="19">
        <v>18</v>
      </c>
      <c r="I55" s="20">
        <v>138</v>
      </c>
      <c r="J55" s="21">
        <f t="shared" si="0"/>
        <v>0.09</v>
      </c>
      <c r="K55" s="35">
        <f t="shared" si="1"/>
        <v>0.86956521739130432</v>
      </c>
    </row>
    <row r="56" spans="1:11" x14ac:dyDescent="0.25">
      <c r="A56" s="7" t="s">
        <v>11</v>
      </c>
      <c r="B56" s="7" t="s">
        <v>62</v>
      </c>
      <c r="C56" s="7" t="s">
        <v>67</v>
      </c>
      <c r="D56" s="16">
        <v>150</v>
      </c>
      <c r="E56" s="17">
        <v>0</v>
      </c>
      <c r="F56" s="17">
        <v>150</v>
      </c>
      <c r="G56" s="18">
        <v>101</v>
      </c>
      <c r="H56" s="19">
        <v>36</v>
      </c>
      <c r="I56" s="20">
        <v>137</v>
      </c>
      <c r="J56" s="21">
        <f t="shared" si="0"/>
        <v>0.24</v>
      </c>
      <c r="K56" s="35">
        <f t="shared" si="1"/>
        <v>0.73722627737226276</v>
      </c>
    </row>
    <row r="57" spans="1:11" x14ac:dyDescent="0.25">
      <c r="A57" s="7" t="s">
        <v>11</v>
      </c>
      <c r="B57" s="7" t="s">
        <v>62</v>
      </c>
      <c r="C57" s="7" t="s">
        <v>68</v>
      </c>
      <c r="D57" s="16">
        <v>150</v>
      </c>
      <c r="E57" s="17">
        <v>50</v>
      </c>
      <c r="F57" s="17">
        <v>200</v>
      </c>
      <c r="G57" s="18">
        <v>31</v>
      </c>
      <c r="H57" s="19">
        <v>58</v>
      </c>
      <c r="I57" s="20">
        <v>89</v>
      </c>
      <c r="J57" s="21">
        <f t="shared" si="0"/>
        <v>0.28999999999999998</v>
      </c>
      <c r="K57" s="35">
        <f t="shared" si="1"/>
        <v>0.34831460674157305</v>
      </c>
    </row>
    <row r="58" spans="1:11" x14ac:dyDescent="0.25">
      <c r="A58" s="40" t="s">
        <v>11</v>
      </c>
      <c r="B58" s="40" t="s">
        <v>62</v>
      </c>
      <c r="C58" s="40" t="s">
        <v>62</v>
      </c>
      <c r="D58" s="30">
        <f>SUM(D52:D57)</f>
        <v>950</v>
      </c>
      <c r="E58" s="31">
        <f t="shared" ref="E58:I58" si="9">SUM(E52:E57)</f>
        <v>400</v>
      </c>
      <c r="F58" s="31">
        <f t="shared" si="9"/>
        <v>1350</v>
      </c>
      <c r="G58" s="30">
        <f t="shared" si="9"/>
        <v>316</v>
      </c>
      <c r="H58" s="31">
        <f t="shared" si="9"/>
        <v>296</v>
      </c>
      <c r="I58" s="32">
        <f t="shared" si="9"/>
        <v>612</v>
      </c>
      <c r="J58" s="38">
        <f t="shared" si="0"/>
        <v>0.21925925925925926</v>
      </c>
      <c r="K58" s="39">
        <f t="shared" si="1"/>
        <v>0.5163398692810458</v>
      </c>
    </row>
    <row r="59" spans="1:11" x14ac:dyDescent="0.25">
      <c r="A59" s="8" t="s">
        <v>69</v>
      </c>
      <c r="B59" s="8" t="s">
        <v>69</v>
      </c>
      <c r="C59" s="8" t="s">
        <v>70</v>
      </c>
      <c r="D59" s="9">
        <v>100</v>
      </c>
      <c r="E59" s="10">
        <v>0</v>
      </c>
      <c r="F59" s="10">
        <v>100</v>
      </c>
      <c r="G59" s="11">
        <v>2</v>
      </c>
      <c r="H59" s="12">
        <v>21</v>
      </c>
      <c r="I59" s="13">
        <v>23</v>
      </c>
      <c r="J59" s="14">
        <f t="shared" si="0"/>
        <v>0.21</v>
      </c>
      <c r="K59" s="15">
        <f t="shared" si="1"/>
        <v>8.6956521739130432E-2</v>
      </c>
    </row>
    <row r="60" spans="1:11" x14ac:dyDescent="0.25">
      <c r="A60" s="7" t="s">
        <v>69</v>
      </c>
      <c r="B60" s="7" t="s">
        <v>69</v>
      </c>
      <c r="C60" s="7" t="s">
        <v>71</v>
      </c>
      <c r="D60" s="16">
        <v>200</v>
      </c>
      <c r="E60" s="17">
        <v>0</v>
      </c>
      <c r="F60" s="17">
        <v>200</v>
      </c>
      <c r="G60" s="18">
        <v>41</v>
      </c>
      <c r="H60" s="19">
        <v>43</v>
      </c>
      <c r="I60" s="20">
        <v>84</v>
      </c>
      <c r="J60" s="21">
        <f t="shared" si="0"/>
        <v>0.215</v>
      </c>
      <c r="K60" s="22">
        <f t="shared" si="1"/>
        <v>0.48809523809523808</v>
      </c>
    </row>
    <row r="61" spans="1:11" x14ac:dyDescent="0.25">
      <c r="A61" s="7" t="s">
        <v>69</v>
      </c>
      <c r="B61" s="7" t="s">
        <v>69</v>
      </c>
      <c r="C61" s="7" t="s">
        <v>72</v>
      </c>
      <c r="D61" s="16">
        <v>100</v>
      </c>
      <c r="E61" s="17">
        <v>0</v>
      </c>
      <c r="F61" s="17">
        <v>100</v>
      </c>
      <c r="G61" s="18">
        <v>8</v>
      </c>
      <c r="H61" s="19">
        <v>45</v>
      </c>
      <c r="I61" s="20">
        <v>53</v>
      </c>
      <c r="J61" s="21">
        <f t="shared" si="0"/>
        <v>0.45</v>
      </c>
      <c r="K61" s="22">
        <f t="shared" si="1"/>
        <v>0.15094339622641509</v>
      </c>
    </row>
    <row r="62" spans="1:11" x14ac:dyDescent="0.25">
      <c r="A62" s="7" t="s">
        <v>69</v>
      </c>
      <c r="B62" s="7" t="s">
        <v>69</v>
      </c>
      <c r="C62" s="7" t="s">
        <v>73</v>
      </c>
      <c r="D62" s="16">
        <v>100</v>
      </c>
      <c r="E62" s="17">
        <v>30</v>
      </c>
      <c r="F62" s="17">
        <v>130</v>
      </c>
      <c r="G62" s="18">
        <v>29</v>
      </c>
      <c r="H62" s="19">
        <v>72</v>
      </c>
      <c r="I62" s="20">
        <v>101</v>
      </c>
      <c r="J62" s="21">
        <f t="shared" si="0"/>
        <v>0.55384615384615388</v>
      </c>
      <c r="K62" s="22">
        <f t="shared" si="1"/>
        <v>0.28712871287128711</v>
      </c>
    </row>
    <row r="63" spans="1:11" x14ac:dyDescent="0.25">
      <c r="A63" s="23" t="s">
        <v>69</v>
      </c>
      <c r="B63" s="23" t="s">
        <v>69</v>
      </c>
      <c r="C63" s="23" t="s">
        <v>74</v>
      </c>
      <c r="D63" s="36">
        <v>100</v>
      </c>
      <c r="E63" s="37">
        <v>0</v>
      </c>
      <c r="F63" s="37">
        <v>100</v>
      </c>
      <c r="G63" s="24">
        <v>8</v>
      </c>
      <c r="H63" s="25">
        <v>48</v>
      </c>
      <c r="I63" s="26">
        <v>56</v>
      </c>
      <c r="J63" s="27">
        <f t="shared" si="0"/>
        <v>0.48</v>
      </c>
      <c r="K63" s="28">
        <f t="shared" si="1"/>
        <v>0.14285714285714285</v>
      </c>
    </row>
    <row r="64" spans="1:11" x14ac:dyDescent="0.25">
      <c r="A64" s="40" t="s">
        <v>69</v>
      </c>
      <c r="B64" s="40" t="s">
        <v>69</v>
      </c>
      <c r="C64" s="40" t="s">
        <v>75</v>
      </c>
      <c r="D64" s="30">
        <f t="shared" ref="D64:I64" si="10">SUM(D59:D63)</f>
        <v>600</v>
      </c>
      <c r="E64" s="31">
        <f t="shared" si="10"/>
        <v>30</v>
      </c>
      <c r="F64" s="31">
        <f t="shared" si="10"/>
        <v>630</v>
      </c>
      <c r="G64" s="30">
        <f t="shared" si="10"/>
        <v>88</v>
      </c>
      <c r="H64" s="31">
        <f t="shared" si="10"/>
        <v>229</v>
      </c>
      <c r="I64" s="32">
        <f t="shared" si="10"/>
        <v>317</v>
      </c>
      <c r="J64" s="38">
        <f t="shared" si="0"/>
        <v>0.36349206349206348</v>
      </c>
      <c r="K64" s="39">
        <f t="shared" si="1"/>
        <v>0.27760252365930599</v>
      </c>
    </row>
    <row r="65" spans="1:11" x14ac:dyDescent="0.25">
      <c r="A65" s="7" t="s">
        <v>76</v>
      </c>
      <c r="B65" s="7" t="s">
        <v>76</v>
      </c>
      <c r="C65" s="7" t="s">
        <v>77</v>
      </c>
      <c r="D65" s="16">
        <v>200</v>
      </c>
      <c r="E65" s="17">
        <v>0</v>
      </c>
      <c r="F65" s="17">
        <v>200</v>
      </c>
      <c r="G65" s="18">
        <v>35</v>
      </c>
      <c r="H65" s="19">
        <v>25</v>
      </c>
      <c r="I65" s="20">
        <v>60</v>
      </c>
      <c r="J65" s="21">
        <f t="shared" si="0"/>
        <v>0.125</v>
      </c>
      <c r="K65" s="35">
        <f t="shared" si="1"/>
        <v>0.58333333333333337</v>
      </c>
    </row>
    <row r="66" spans="1:11" x14ac:dyDescent="0.25">
      <c r="A66" s="7" t="s">
        <v>76</v>
      </c>
      <c r="B66" s="7" t="s">
        <v>76</v>
      </c>
      <c r="C66" s="7" t="s">
        <v>78</v>
      </c>
      <c r="D66" s="16">
        <v>50</v>
      </c>
      <c r="E66" s="17">
        <v>0</v>
      </c>
      <c r="F66" s="17">
        <v>50</v>
      </c>
      <c r="G66" s="18">
        <v>50</v>
      </c>
      <c r="H66" s="19">
        <v>0</v>
      </c>
      <c r="I66" s="20">
        <v>50</v>
      </c>
      <c r="J66" s="21">
        <f t="shared" si="0"/>
        <v>0</v>
      </c>
      <c r="K66" s="35">
        <f t="shared" si="1"/>
        <v>1</v>
      </c>
    </row>
    <row r="67" spans="1:11" x14ac:dyDescent="0.25">
      <c r="A67" s="7" t="s">
        <v>76</v>
      </c>
      <c r="B67" s="7" t="s">
        <v>76</v>
      </c>
      <c r="C67" s="7" t="s">
        <v>79</v>
      </c>
      <c r="D67" s="16">
        <v>200</v>
      </c>
      <c r="E67" s="17">
        <v>0</v>
      </c>
      <c r="F67" s="17">
        <v>200</v>
      </c>
      <c r="G67" s="18">
        <v>3</v>
      </c>
      <c r="H67" s="19">
        <v>21</v>
      </c>
      <c r="I67" s="20">
        <v>24</v>
      </c>
      <c r="J67" s="21">
        <f t="shared" si="0"/>
        <v>0.105</v>
      </c>
      <c r="K67" s="35">
        <f t="shared" si="1"/>
        <v>0.125</v>
      </c>
    </row>
    <row r="68" spans="1:11" x14ac:dyDescent="0.25">
      <c r="A68" s="7" t="s">
        <v>76</v>
      </c>
      <c r="B68" s="7" t="s">
        <v>76</v>
      </c>
      <c r="C68" s="7" t="s">
        <v>80</v>
      </c>
      <c r="D68" s="16">
        <v>200</v>
      </c>
      <c r="E68" s="17">
        <v>0</v>
      </c>
      <c r="F68" s="17">
        <v>200</v>
      </c>
      <c r="G68" s="18">
        <v>56</v>
      </c>
      <c r="H68" s="19">
        <v>57</v>
      </c>
      <c r="I68" s="20">
        <v>113</v>
      </c>
      <c r="J68" s="21">
        <f t="shared" si="0"/>
        <v>0.28499999999999998</v>
      </c>
      <c r="K68" s="35">
        <f t="shared" si="1"/>
        <v>0.49557522123893805</v>
      </c>
    </row>
    <row r="69" spans="1:11" x14ac:dyDescent="0.25">
      <c r="A69" s="7" t="s">
        <v>76</v>
      </c>
      <c r="B69" s="7" t="s">
        <v>76</v>
      </c>
      <c r="C69" s="7" t="s">
        <v>81</v>
      </c>
      <c r="D69" s="16">
        <v>300</v>
      </c>
      <c r="E69" s="17">
        <v>0</v>
      </c>
      <c r="F69" s="17">
        <v>300</v>
      </c>
      <c r="G69" s="18">
        <v>88</v>
      </c>
      <c r="H69" s="19">
        <v>0</v>
      </c>
      <c r="I69" s="20">
        <v>88</v>
      </c>
      <c r="J69" s="21">
        <f t="shared" si="0"/>
        <v>0</v>
      </c>
      <c r="K69" s="35">
        <f t="shared" si="1"/>
        <v>1</v>
      </c>
    </row>
    <row r="70" spans="1:11" x14ac:dyDescent="0.25">
      <c r="A70" s="7" t="s">
        <v>76</v>
      </c>
      <c r="B70" s="7" t="s">
        <v>76</v>
      </c>
      <c r="C70" s="7" t="s">
        <v>82</v>
      </c>
      <c r="D70" s="16">
        <v>150</v>
      </c>
      <c r="E70" s="17">
        <v>0</v>
      </c>
      <c r="F70" s="17">
        <v>150</v>
      </c>
      <c r="G70" s="18">
        <v>19</v>
      </c>
      <c r="H70" s="19">
        <v>23</v>
      </c>
      <c r="I70" s="20">
        <v>42</v>
      </c>
      <c r="J70" s="21">
        <f t="shared" si="0"/>
        <v>0.15333333333333332</v>
      </c>
      <c r="K70" s="35">
        <f t="shared" si="1"/>
        <v>0.45238095238095238</v>
      </c>
    </row>
    <row r="71" spans="1:11" x14ac:dyDescent="0.25">
      <c r="A71" s="7" t="s">
        <v>76</v>
      </c>
      <c r="B71" s="7" t="s">
        <v>76</v>
      </c>
      <c r="C71" s="7" t="s">
        <v>84</v>
      </c>
      <c r="D71" s="16">
        <v>100</v>
      </c>
      <c r="E71" s="17">
        <v>0</v>
      </c>
      <c r="F71" s="17">
        <v>100</v>
      </c>
      <c r="G71" s="18">
        <v>13</v>
      </c>
      <c r="H71" s="19">
        <v>0</v>
      </c>
      <c r="I71" s="20">
        <v>13</v>
      </c>
      <c r="J71" s="21">
        <f t="shared" si="0"/>
        <v>0</v>
      </c>
      <c r="K71" s="35">
        <f t="shared" si="1"/>
        <v>1</v>
      </c>
    </row>
    <row r="72" spans="1:11" x14ac:dyDescent="0.25">
      <c r="A72" s="7" t="s">
        <v>76</v>
      </c>
      <c r="B72" s="7" t="s">
        <v>76</v>
      </c>
      <c r="C72" s="7" t="s">
        <v>85</v>
      </c>
      <c r="D72" s="16">
        <v>100</v>
      </c>
      <c r="E72" s="17">
        <v>0</v>
      </c>
      <c r="F72" s="17">
        <v>100</v>
      </c>
      <c r="G72" s="18">
        <v>14</v>
      </c>
      <c r="H72" s="19">
        <v>0</v>
      </c>
      <c r="I72" s="20">
        <v>14</v>
      </c>
      <c r="J72" s="21">
        <f t="shared" si="0"/>
        <v>0</v>
      </c>
      <c r="K72" s="35">
        <f t="shared" si="1"/>
        <v>1</v>
      </c>
    </row>
    <row r="73" spans="1:11" x14ac:dyDescent="0.25">
      <c r="A73" s="7" t="s">
        <v>76</v>
      </c>
      <c r="B73" s="7" t="s">
        <v>76</v>
      </c>
      <c r="C73" s="7" t="s">
        <v>86</v>
      </c>
      <c r="D73" s="16">
        <v>200</v>
      </c>
      <c r="E73" s="17">
        <v>0</v>
      </c>
      <c r="F73" s="17">
        <v>200</v>
      </c>
      <c r="G73" s="18">
        <v>7</v>
      </c>
      <c r="H73" s="19">
        <v>5</v>
      </c>
      <c r="I73" s="20">
        <v>12</v>
      </c>
      <c r="J73" s="21">
        <f t="shared" si="0"/>
        <v>2.5000000000000001E-2</v>
      </c>
      <c r="K73" s="35">
        <f t="shared" si="1"/>
        <v>0.58333333333333337</v>
      </c>
    </row>
    <row r="74" spans="1:11" x14ac:dyDescent="0.25">
      <c r="A74" s="40" t="s">
        <v>76</v>
      </c>
      <c r="B74" s="40" t="s">
        <v>76</v>
      </c>
      <c r="C74" s="40" t="s">
        <v>76</v>
      </c>
      <c r="D74" s="30">
        <f t="shared" ref="D74:I74" si="11">SUM(D65:D73)</f>
        <v>1500</v>
      </c>
      <c r="E74" s="31">
        <f t="shared" si="11"/>
        <v>0</v>
      </c>
      <c r="F74" s="31">
        <f t="shared" si="11"/>
        <v>1500</v>
      </c>
      <c r="G74" s="30">
        <f t="shared" si="11"/>
        <v>285</v>
      </c>
      <c r="H74" s="31">
        <f t="shared" si="11"/>
        <v>131</v>
      </c>
      <c r="I74" s="32">
        <f t="shared" si="11"/>
        <v>416</v>
      </c>
      <c r="J74" s="38">
        <f t="shared" si="0"/>
        <v>8.7333333333333332E-2</v>
      </c>
      <c r="K74" s="39">
        <f t="shared" si="1"/>
        <v>0.68509615384615385</v>
      </c>
    </row>
    <row r="75" spans="1:11" x14ac:dyDescent="0.25">
      <c r="A75" s="8" t="s">
        <v>87</v>
      </c>
      <c r="B75" s="8" t="s">
        <v>87</v>
      </c>
      <c r="C75" s="8" t="s">
        <v>88</v>
      </c>
      <c r="D75" s="9">
        <v>70</v>
      </c>
      <c r="E75" s="10">
        <v>20</v>
      </c>
      <c r="F75" s="10">
        <v>90</v>
      </c>
      <c r="G75" s="11">
        <v>9</v>
      </c>
      <c r="H75" s="12">
        <v>15</v>
      </c>
      <c r="I75" s="13">
        <v>24</v>
      </c>
      <c r="J75" s="14">
        <f t="shared" si="0"/>
        <v>0.16666666666666666</v>
      </c>
      <c r="K75" s="15">
        <f t="shared" si="1"/>
        <v>0.375</v>
      </c>
    </row>
    <row r="76" spans="1:11" x14ac:dyDescent="0.25">
      <c r="A76" s="7" t="s">
        <v>87</v>
      </c>
      <c r="B76" s="7" t="s">
        <v>87</v>
      </c>
      <c r="C76" s="7" t="s">
        <v>89</v>
      </c>
      <c r="D76" s="16">
        <v>200</v>
      </c>
      <c r="E76" s="17">
        <v>145</v>
      </c>
      <c r="F76" s="17">
        <v>345</v>
      </c>
      <c r="G76" s="18">
        <v>69</v>
      </c>
      <c r="H76" s="19">
        <v>115</v>
      </c>
      <c r="I76" s="20">
        <v>184</v>
      </c>
      <c r="J76" s="21">
        <f t="shared" si="0"/>
        <v>0.33333333333333331</v>
      </c>
      <c r="K76" s="22">
        <f t="shared" si="1"/>
        <v>0.375</v>
      </c>
    </row>
    <row r="77" spans="1:11" x14ac:dyDescent="0.25">
      <c r="A77" s="7" t="s">
        <v>87</v>
      </c>
      <c r="B77" s="7" t="s">
        <v>87</v>
      </c>
      <c r="C77" s="7" t="s">
        <v>90</v>
      </c>
      <c r="D77" s="16">
        <v>50</v>
      </c>
      <c r="E77" s="17">
        <v>45</v>
      </c>
      <c r="F77" s="17">
        <v>95</v>
      </c>
      <c r="G77" s="18">
        <v>46</v>
      </c>
      <c r="H77" s="19">
        <v>58</v>
      </c>
      <c r="I77" s="20">
        <v>104</v>
      </c>
      <c r="J77" s="21">
        <f t="shared" ref="J77:J80" si="12">H77/F77</f>
        <v>0.61052631578947369</v>
      </c>
      <c r="K77" s="22">
        <f t="shared" ref="K77:K80" si="13">G77/I77</f>
        <v>0.44230769230769229</v>
      </c>
    </row>
    <row r="78" spans="1:11" x14ac:dyDescent="0.25">
      <c r="A78" s="7" t="s">
        <v>87</v>
      </c>
      <c r="B78" s="7" t="s">
        <v>87</v>
      </c>
      <c r="C78" s="7" t="s">
        <v>91</v>
      </c>
      <c r="D78" s="16">
        <v>200</v>
      </c>
      <c r="E78" s="17">
        <v>0</v>
      </c>
      <c r="F78" s="17">
        <v>200</v>
      </c>
      <c r="G78" s="18">
        <v>249</v>
      </c>
      <c r="H78" s="19">
        <v>10</v>
      </c>
      <c r="I78" s="20">
        <v>259</v>
      </c>
      <c r="J78" s="21">
        <f t="shared" si="12"/>
        <v>0.05</v>
      </c>
      <c r="K78" s="22">
        <f t="shared" si="13"/>
        <v>0.96138996138996136</v>
      </c>
    </row>
    <row r="79" spans="1:11" x14ac:dyDescent="0.25">
      <c r="A79" s="23" t="s">
        <v>87</v>
      </c>
      <c r="B79" s="23" t="s">
        <v>87</v>
      </c>
      <c r="C79" s="23" t="s">
        <v>92</v>
      </c>
      <c r="D79" s="36">
        <v>50</v>
      </c>
      <c r="E79" s="37">
        <v>50</v>
      </c>
      <c r="F79" s="37">
        <v>100</v>
      </c>
      <c r="G79" s="24">
        <v>24</v>
      </c>
      <c r="H79" s="25">
        <v>17</v>
      </c>
      <c r="I79" s="26">
        <v>41</v>
      </c>
      <c r="J79" s="27">
        <f t="shared" si="12"/>
        <v>0.17</v>
      </c>
      <c r="K79" s="28">
        <f t="shared" si="13"/>
        <v>0.58536585365853655</v>
      </c>
    </row>
    <row r="80" spans="1:11" x14ac:dyDescent="0.25">
      <c r="A80" s="40" t="s">
        <v>87</v>
      </c>
      <c r="B80" s="40" t="s">
        <v>87</v>
      </c>
      <c r="C80" s="40" t="s">
        <v>87</v>
      </c>
      <c r="D80" s="30">
        <f t="shared" ref="D80:I80" si="14">SUM(D75:D79)</f>
        <v>570</v>
      </c>
      <c r="E80" s="31">
        <f t="shared" si="14"/>
        <v>260</v>
      </c>
      <c r="F80" s="31">
        <f t="shared" si="14"/>
        <v>830</v>
      </c>
      <c r="G80" s="30">
        <f t="shared" si="14"/>
        <v>397</v>
      </c>
      <c r="H80" s="31">
        <f t="shared" si="14"/>
        <v>215</v>
      </c>
      <c r="I80" s="32">
        <f t="shared" si="14"/>
        <v>612</v>
      </c>
      <c r="J80" s="38">
        <f t="shared" si="12"/>
        <v>0.25903614457831325</v>
      </c>
      <c r="K80" s="39">
        <f t="shared" si="13"/>
        <v>0.64869281045751637</v>
      </c>
    </row>
    <row r="81" spans="1:11" x14ac:dyDescent="0.25">
      <c r="B81" s="7" t="s">
        <v>83</v>
      </c>
      <c r="C81" s="7" t="s">
        <v>93</v>
      </c>
      <c r="G81" s="43">
        <v>252</v>
      </c>
      <c r="H81" s="41">
        <v>636</v>
      </c>
      <c r="I81" s="44">
        <v>888</v>
      </c>
      <c r="J81" s="21"/>
    </row>
    <row r="82" spans="1:11" x14ac:dyDescent="0.25">
      <c r="A82" s="45"/>
      <c r="B82" s="45"/>
      <c r="C82" s="46" t="s">
        <v>94</v>
      </c>
      <c r="D82" s="47">
        <f t="shared" ref="D82:F82" si="15">D80+D74+D64+D58+D51+D44+D38+D31+D26+D16+D8</f>
        <v>11720</v>
      </c>
      <c r="E82" s="47">
        <f t="shared" si="15"/>
        <v>3490</v>
      </c>
      <c r="F82" s="47">
        <f t="shared" si="15"/>
        <v>15210</v>
      </c>
      <c r="G82" s="48">
        <f>G80+G74+G64+G58+G51+G44+G38+G31+G26+G16+G8+G81</f>
        <v>7030</v>
      </c>
      <c r="H82" s="47">
        <f>H80+H74+H64+H58+H51+H44+H38+H31+H26+H16+H8+H81</f>
        <v>4033</v>
      </c>
      <c r="I82" s="49">
        <f>I80+I74+I64+I58+I51+I44+I38+I31+I26+I16+I8+I81</f>
        <v>11063</v>
      </c>
      <c r="J82" s="50">
        <f>H82/F82</f>
        <v>0.26515450361604209</v>
      </c>
      <c r="K82" s="51">
        <f>G82/I82</f>
        <v>0.63545150501672243</v>
      </c>
    </row>
    <row r="84" spans="1:11" x14ac:dyDescent="0.25">
      <c r="I84" s="1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</vt:lpstr>
    </vt:vector>
  </TitlesOfParts>
  <Company>University of Hertfordshire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Busby</dc:creator>
  <cp:lastModifiedBy>Amanda Busby</cp:lastModifiedBy>
  <dcterms:created xsi:type="dcterms:W3CDTF">2023-01-31T11:49:51Z</dcterms:created>
  <dcterms:modified xsi:type="dcterms:W3CDTF">2023-02-08T11:38:16Z</dcterms:modified>
</cp:coreProperties>
</file>