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Password="C694" lockStructure="1"/>
  <bookViews>
    <workbookView xWindow="5640" yWindow="1050" windowWidth="20610" windowHeight="10900"/>
  </bookViews>
  <sheets>
    <sheet name="Input" sheetId="1" r:id="rId1"/>
    <sheet name="Output" sheetId="11" state="hidden" r:id="rId2"/>
    <sheet name="Preplist" sheetId="14" state="hidden" r:id="rId3"/>
    <sheet name="Lookups" sheetId="3" state="hidden" r:id="rId4"/>
    <sheet name="satellite" sheetId="10" state="hidden" r:id="rId5"/>
    <sheet name="Site" sheetId="8" state="hidden" r:id="rId6"/>
    <sheet name="big site list" sheetId="17" state="hidden" r:id="rId7"/>
    <sheet name="dupes" sheetId="15" state="hidden" r:id="rId8"/>
    <sheet name="all sites" sheetId="9" state="hidden" r:id="rId9"/>
    <sheet name="New codes for blanks" sheetId="12" state="hidden" r:id="rId10"/>
    <sheet name="Front Page" sheetId="5" state="hidden" r:id="rId11"/>
    <sheet name="Sheet1" sheetId="18" state="hidden" r:id="rId12"/>
    <sheet name="DEV" sheetId="19" state="hidden" r:id="rId13"/>
  </sheets>
  <definedNames>
    <definedName name="_xlnm._FilterDatabase" localSheetId="8" hidden="1">'all sites'!$A$1:$H$350</definedName>
    <definedName name="_xlnm._FilterDatabase" localSheetId="6" hidden="1">'big site list'!#REF!</definedName>
    <definedName name="_xlnm._FilterDatabase" localSheetId="4" hidden="1">satellite!$A$1:$H$258</definedName>
    <definedName name="_xlnm._FilterDatabase" localSheetId="5" hidden="1">Site!$A$1:$I$18</definedName>
    <definedName name="Combo">Preplist!$H$26:INDEX(Preplist!$H$26:$H$41,MATCH("zzzzzz",Preplist!$H$26:$H$41,1))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5" i="1" l="1"/>
  <c r="J3" i="11" s="1"/>
  <c r="AD5" i="1"/>
  <c r="K3" i="11" s="1"/>
  <c r="AE5" i="1"/>
  <c r="L3" i="11" s="1"/>
  <c r="AC6" i="1"/>
  <c r="J4" i="11" s="1"/>
  <c r="AD6" i="1"/>
  <c r="K4" i="11" s="1"/>
  <c r="AE6" i="1"/>
  <c r="L4" i="11" s="1"/>
  <c r="AC7" i="1"/>
  <c r="J5" i="11" s="1"/>
  <c r="AD7" i="1"/>
  <c r="K5" i="11" s="1"/>
  <c r="AE7" i="1"/>
  <c r="L5" i="11" s="1"/>
  <c r="AC8" i="1"/>
  <c r="J6" i="11" s="1"/>
  <c r="AD8" i="1"/>
  <c r="K6" i="11" s="1"/>
  <c r="AE8" i="1"/>
  <c r="L6" i="11" s="1"/>
  <c r="AC9" i="1"/>
  <c r="J7" i="11" s="1"/>
  <c r="AD9" i="1"/>
  <c r="K7" i="11" s="1"/>
  <c r="AE9" i="1"/>
  <c r="L7" i="11" s="1"/>
  <c r="AC10" i="1"/>
  <c r="J8" i="11" s="1"/>
  <c r="AD10" i="1"/>
  <c r="K8" i="11" s="1"/>
  <c r="AE10" i="1"/>
  <c r="L8" i="11" s="1"/>
  <c r="AC11" i="1"/>
  <c r="J9" i="11" s="1"/>
  <c r="AD11" i="1"/>
  <c r="K9" i="11" s="1"/>
  <c r="AE11" i="1"/>
  <c r="L9" i="11" s="1"/>
  <c r="AC12" i="1"/>
  <c r="J10" i="11" s="1"/>
  <c r="AD12" i="1"/>
  <c r="K10" i="11" s="1"/>
  <c r="AE12" i="1"/>
  <c r="L10" i="11" s="1"/>
  <c r="AC13" i="1"/>
  <c r="J11" i="11" s="1"/>
  <c r="AD13" i="1"/>
  <c r="K11" i="11" s="1"/>
  <c r="AE13" i="1"/>
  <c r="L11" i="11" s="1"/>
  <c r="AC14" i="1"/>
  <c r="J12" i="11" s="1"/>
  <c r="AD14" i="1"/>
  <c r="K12" i="11" s="1"/>
  <c r="AE14" i="1"/>
  <c r="L12" i="11" s="1"/>
  <c r="AC15" i="1"/>
  <c r="J13" i="11" s="1"/>
  <c r="AD15" i="1"/>
  <c r="K13" i="11" s="1"/>
  <c r="AE15" i="1"/>
  <c r="L13" i="11" s="1"/>
  <c r="AC16" i="1"/>
  <c r="J14" i="11" s="1"/>
  <c r="AD16" i="1"/>
  <c r="K14" i="11" s="1"/>
  <c r="AE16" i="1"/>
  <c r="L14" i="11" s="1"/>
  <c r="AC17" i="1"/>
  <c r="J15" i="11" s="1"/>
  <c r="AD17" i="1"/>
  <c r="K15" i="11" s="1"/>
  <c r="AE17" i="1"/>
  <c r="L15" i="11" s="1"/>
  <c r="AC18" i="1"/>
  <c r="J16" i="11" s="1"/>
  <c r="AD18" i="1"/>
  <c r="K16" i="11" s="1"/>
  <c r="AE18" i="1"/>
  <c r="L16" i="11" s="1"/>
  <c r="AC19" i="1"/>
  <c r="J17" i="11" s="1"/>
  <c r="AD19" i="1"/>
  <c r="K17" i="11" s="1"/>
  <c r="AE19" i="1"/>
  <c r="L17" i="11" s="1"/>
  <c r="AC20" i="1"/>
  <c r="J18" i="11" s="1"/>
  <c r="AD20" i="1"/>
  <c r="K18" i="11" s="1"/>
  <c r="AE20" i="1"/>
  <c r="L18" i="11" s="1"/>
  <c r="AC21" i="1"/>
  <c r="J19" i="11" s="1"/>
  <c r="AD21" i="1"/>
  <c r="K19" i="11" s="1"/>
  <c r="AE21" i="1"/>
  <c r="L19" i="11" s="1"/>
  <c r="AC22" i="1"/>
  <c r="J20" i="11" s="1"/>
  <c r="AD22" i="1"/>
  <c r="K20" i="11" s="1"/>
  <c r="AE22" i="1"/>
  <c r="L20" i="11" s="1"/>
  <c r="AC23" i="1"/>
  <c r="J21" i="11" s="1"/>
  <c r="AD23" i="1"/>
  <c r="K21" i="11" s="1"/>
  <c r="AE23" i="1"/>
  <c r="L21" i="11" s="1"/>
  <c r="AC24" i="1"/>
  <c r="J22" i="11" s="1"/>
  <c r="AD24" i="1"/>
  <c r="K22" i="11" s="1"/>
  <c r="AE24" i="1"/>
  <c r="L22" i="11" s="1"/>
  <c r="AC25" i="1"/>
  <c r="J23" i="11" s="1"/>
  <c r="AD25" i="1"/>
  <c r="K23" i="11" s="1"/>
  <c r="AE25" i="1"/>
  <c r="L23" i="11" s="1"/>
  <c r="AC26" i="1"/>
  <c r="J24" i="11" s="1"/>
  <c r="AD26" i="1"/>
  <c r="K24" i="11" s="1"/>
  <c r="AE26" i="1"/>
  <c r="L24" i="11" s="1"/>
  <c r="AC27" i="1"/>
  <c r="J25" i="11" s="1"/>
  <c r="AD27" i="1"/>
  <c r="K25" i="11" s="1"/>
  <c r="AE27" i="1"/>
  <c r="L25" i="11" s="1"/>
  <c r="AC28" i="1"/>
  <c r="J26" i="11" s="1"/>
  <c r="AD28" i="1"/>
  <c r="K26" i="11" s="1"/>
  <c r="AE28" i="1"/>
  <c r="L26" i="11" s="1"/>
  <c r="AC29" i="1"/>
  <c r="J27" i="11" s="1"/>
  <c r="AD29" i="1"/>
  <c r="K27" i="11" s="1"/>
  <c r="AE29" i="1"/>
  <c r="L27" i="11" s="1"/>
  <c r="AC30" i="1"/>
  <c r="J28" i="11" s="1"/>
  <c r="AD30" i="1"/>
  <c r="K28" i="11" s="1"/>
  <c r="AE30" i="1"/>
  <c r="L28" i="11" s="1"/>
  <c r="AC31" i="1"/>
  <c r="J29" i="11" s="1"/>
  <c r="AD31" i="1"/>
  <c r="K29" i="11" s="1"/>
  <c r="AE31" i="1"/>
  <c r="L29" i="11" s="1"/>
  <c r="AC32" i="1"/>
  <c r="J30" i="11" s="1"/>
  <c r="AD32" i="1"/>
  <c r="K30" i="11" s="1"/>
  <c r="AE32" i="1"/>
  <c r="L30" i="11" s="1"/>
  <c r="AC33" i="1"/>
  <c r="J31" i="11" s="1"/>
  <c r="AD33" i="1"/>
  <c r="K31" i="11" s="1"/>
  <c r="AE33" i="1"/>
  <c r="L31" i="11" s="1"/>
  <c r="AC34" i="1"/>
  <c r="J32" i="11" s="1"/>
  <c r="AD34" i="1"/>
  <c r="K32" i="11" s="1"/>
  <c r="AE34" i="1"/>
  <c r="L32" i="11" s="1"/>
  <c r="AC35" i="1"/>
  <c r="J33" i="11" s="1"/>
  <c r="AD35" i="1"/>
  <c r="K33" i="11" s="1"/>
  <c r="AE35" i="1"/>
  <c r="L33" i="11" s="1"/>
  <c r="AC36" i="1"/>
  <c r="J34" i="11" s="1"/>
  <c r="AD36" i="1"/>
  <c r="K34" i="11" s="1"/>
  <c r="AE36" i="1"/>
  <c r="L34" i="11" s="1"/>
  <c r="AC37" i="1"/>
  <c r="J35" i="11" s="1"/>
  <c r="AD37" i="1"/>
  <c r="K35" i="11" s="1"/>
  <c r="AE37" i="1"/>
  <c r="L35" i="11" s="1"/>
  <c r="AC38" i="1"/>
  <c r="J36" i="11" s="1"/>
  <c r="AD38" i="1"/>
  <c r="K36" i="11" s="1"/>
  <c r="AE38" i="1"/>
  <c r="L36" i="11" s="1"/>
  <c r="AC39" i="1"/>
  <c r="J37" i="11" s="1"/>
  <c r="AD39" i="1"/>
  <c r="K37" i="11" s="1"/>
  <c r="AE39" i="1"/>
  <c r="L37" i="11" s="1"/>
  <c r="AC40" i="1"/>
  <c r="J38" i="11" s="1"/>
  <c r="AD40" i="1"/>
  <c r="K38" i="11" s="1"/>
  <c r="AE40" i="1"/>
  <c r="L38" i="11" s="1"/>
  <c r="AC41" i="1"/>
  <c r="J39" i="11" s="1"/>
  <c r="AD41" i="1"/>
  <c r="K39" i="11" s="1"/>
  <c r="AE41" i="1"/>
  <c r="L39" i="11" s="1"/>
  <c r="AC42" i="1"/>
  <c r="J40" i="11" s="1"/>
  <c r="AD42" i="1"/>
  <c r="K40" i="11" s="1"/>
  <c r="AE42" i="1"/>
  <c r="L40" i="11" s="1"/>
  <c r="AC43" i="1"/>
  <c r="J41" i="11" s="1"/>
  <c r="AD43" i="1"/>
  <c r="K41" i="11" s="1"/>
  <c r="AE43" i="1"/>
  <c r="L41" i="11" s="1"/>
  <c r="AC44" i="1"/>
  <c r="J42" i="11" s="1"/>
  <c r="AD44" i="1"/>
  <c r="K42" i="11" s="1"/>
  <c r="AE44" i="1"/>
  <c r="L42" i="11" s="1"/>
  <c r="AC45" i="1"/>
  <c r="J43" i="11" s="1"/>
  <c r="AD45" i="1"/>
  <c r="K43" i="11" s="1"/>
  <c r="AE45" i="1"/>
  <c r="L43" i="11" s="1"/>
  <c r="AC46" i="1"/>
  <c r="J44" i="11" s="1"/>
  <c r="AD46" i="1"/>
  <c r="K44" i="11" s="1"/>
  <c r="AE46" i="1"/>
  <c r="L44" i="11" s="1"/>
  <c r="AC47" i="1"/>
  <c r="J45" i="11" s="1"/>
  <c r="AD47" i="1"/>
  <c r="K45" i="11" s="1"/>
  <c r="AE47" i="1"/>
  <c r="L45" i="11" s="1"/>
  <c r="AC48" i="1"/>
  <c r="J46" i="11" s="1"/>
  <c r="AD48" i="1"/>
  <c r="K46" i="11" s="1"/>
  <c r="AE48" i="1"/>
  <c r="L46" i="11" s="1"/>
  <c r="AC49" i="1"/>
  <c r="J47" i="11" s="1"/>
  <c r="AD49" i="1"/>
  <c r="K47" i="11" s="1"/>
  <c r="AE49" i="1"/>
  <c r="L47" i="11" s="1"/>
  <c r="AC50" i="1"/>
  <c r="J48" i="11" s="1"/>
  <c r="AD50" i="1"/>
  <c r="K48" i="11" s="1"/>
  <c r="AE50" i="1"/>
  <c r="L48" i="11" s="1"/>
  <c r="AC51" i="1"/>
  <c r="J49" i="11" s="1"/>
  <c r="AD51" i="1"/>
  <c r="K49" i="11" s="1"/>
  <c r="AE51" i="1"/>
  <c r="L49" i="11" s="1"/>
  <c r="AC52" i="1"/>
  <c r="J50" i="11" s="1"/>
  <c r="AD52" i="1"/>
  <c r="K50" i="11" s="1"/>
  <c r="AE52" i="1"/>
  <c r="L50" i="11" s="1"/>
  <c r="AC53" i="1"/>
  <c r="J51" i="11" s="1"/>
  <c r="AD53" i="1"/>
  <c r="K51" i="11" s="1"/>
  <c r="AE53" i="1"/>
  <c r="L51" i="11" s="1"/>
  <c r="AC54" i="1"/>
  <c r="J52" i="11" s="1"/>
  <c r="AD54" i="1"/>
  <c r="K52" i="11" s="1"/>
  <c r="AE54" i="1"/>
  <c r="L52" i="11" s="1"/>
  <c r="AC55" i="1"/>
  <c r="J53" i="11" s="1"/>
  <c r="AD55" i="1"/>
  <c r="K53" i="11" s="1"/>
  <c r="AE55" i="1"/>
  <c r="L53" i="11" s="1"/>
  <c r="AC56" i="1"/>
  <c r="J54" i="11" s="1"/>
  <c r="AD56" i="1"/>
  <c r="K54" i="11" s="1"/>
  <c r="AE56" i="1"/>
  <c r="L54" i="11" s="1"/>
  <c r="AC57" i="1"/>
  <c r="J55" i="11" s="1"/>
  <c r="AD57" i="1"/>
  <c r="K55" i="11" s="1"/>
  <c r="AE57" i="1"/>
  <c r="L55" i="11" s="1"/>
  <c r="AC58" i="1"/>
  <c r="J56" i="11" s="1"/>
  <c r="AD58" i="1"/>
  <c r="K56" i="11" s="1"/>
  <c r="AE58" i="1"/>
  <c r="L56" i="11" s="1"/>
  <c r="AC59" i="1"/>
  <c r="J57" i="11" s="1"/>
  <c r="AD59" i="1"/>
  <c r="K57" i="11" s="1"/>
  <c r="AE59" i="1"/>
  <c r="L57" i="11" s="1"/>
  <c r="AC60" i="1"/>
  <c r="J58" i="11" s="1"/>
  <c r="AD60" i="1"/>
  <c r="K58" i="11" s="1"/>
  <c r="AE60" i="1"/>
  <c r="L58" i="11" s="1"/>
  <c r="AC61" i="1"/>
  <c r="J59" i="11" s="1"/>
  <c r="AD61" i="1"/>
  <c r="K59" i="11" s="1"/>
  <c r="AE61" i="1"/>
  <c r="L59" i="11" s="1"/>
  <c r="AC62" i="1"/>
  <c r="J60" i="11" s="1"/>
  <c r="AD62" i="1"/>
  <c r="K60" i="11" s="1"/>
  <c r="AE62" i="1"/>
  <c r="L60" i="11" s="1"/>
  <c r="AC63" i="1"/>
  <c r="J61" i="11" s="1"/>
  <c r="AD63" i="1"/>
  <c r="K61" i="11" s="1"/>
  <c r="AE63" i="1"/>
  <c r="L61" i="11" s="1"/>
  <c r="AC64" i="1"/>
  <c r="J62" i="11" s="1"/>
  <c r="AD64" i="1"/>
  <c r="K62" i="11" s="1"/>
  <c r="AE64" i="1"/>
  <c r="L62" i="11" s="1"/>
  <c r="AC65" i="1"/>
  <c r="J63" i="11" s="1"/>
  <c r="AD65" i="1"/>
  <c r="K63" i="11" s="1"/>
  <c r="AE65" i="1"/>
  <c r="L63" i="11" s="1"/>
  <c r="AC66" i="1"/>
  <c r="J64" i="11" s="1"/>
  <c r="AD66" i="1"/>
  <c r="K64" i="11" s="1"/>
  <c r="AE66" i="1"/>
  <c r="L64" i="11" s="1"/>
  <c r="AC67" i="1"/>
  <c r="J65" i="11" s="1"/>
  <c r="AD67" i="1"/>
  <c r="K65" i="11" s="1"/>
  <c r="AE67" i="1"/>
  <c r="L65" i="11" s="1"/>
  <c r="AC68" i="1"/>
  <c r="J66" i="11" s="1"/>
  <c r="AD68" i="1"/>
  <c r="K66" i="11" s="1"/>
  <c r="AE68" i="1"/>
  <c r="L66" i="11" s="1"/>
  <c r="AC69" i="1"/>
  <c r="J67" i="11" s="1"/>
  <c r="AD69" i="1"/>
  <c r="K67" i="11" s="1"/>
  <c r="AE69" i="1"/>
  <c r="L67" i="11" s="1"/>
  <c r="AC70" i="1"/>
  <c r="J68" i="11" s="1"/>
  <c r="AD70" i="1"/>
  <c r="K68" i="11" s="1"/>
  <c r="AE70" i="1"/>
  <c r="L68" i="11" s="1"/>
  <c r="AC71" i="1"/>
  <c r="J69" i="11" s="1"/>
  <c r="AD71" i="1"/>
  <c r="K69" i="11" s="1"/>
  <c r="AE71" i="1"/>
  <c r="L69" i="11" s="1"/>
  <c r="AC72" i="1"/>
  <c r="J70" i="11" s="1"/>
  <c r="AD72" i="1"/>
  <c r="K70" i="11" s="1"/>
  <c r="AE72" i="1"/>
  <c r="L70" i="11" s="1"/>
  <c r="AC73" i="1"/>
  <c r="J71" i="11" s="1"/>
  <c r="AD73" i="1"/>
  <c r="K71" i="11" s="1"/>
  <c r="AE73" i="1"/>
  <c r="L71" i="11" s="1"/>
  <c r="AC74" i="1"/>
  <c r="J72" i="11" s="1"/>
  <c r="AD74" i="1"/>
  <c r="K72" i="11" s="1"/>
  <c r="AE74" i="1"/>
  <c r="L72" i="11" s="1"/>
  <c r="AC75" i="1"/>
  <c r="J73" i="11" s="1"/>
  <c r="AD75" i="1"/>
  <c r="K73" i="11" s="1"/>
  <c r="AE75" i="1"/>
  <c r="L73" i="11" s="1"/>
  <c r="AC76" i="1"/>
  <c r="J74" i="11" s="1"/>
  <c r="AD76" i="1"/>
  <c r="K74" i="11" s="1"/>
  <c r="AE76" i="1"/>
  <c r="L74" i="11" s="1"/>
  <c r="AC77" i="1"/>
  <c r="J75" i="11" s="1"/>
  <c r="AD77" i="1"/>
  <c r="K75" i="11" s="1"/>
  <c r="AE77" i="1"/>
  <c r="L75" i="11" s="1"/>
  <c r="AC78" i="1"/>
  <c r="J76" i="11" s="1"/>
  <c r="AD78" i="1"/>
  <c r="K76" i="11" s="1"/>
  <c r="AE78" i="1"/>
  <c r="L76" i="11" s="1"/>
  <c r="AC79" i="1"/>
  <c r="J77" i="11" s="1"/>
  <c r="AD79" i="1"/>
  <c r="K77" i="11" s="1"/>
  <c r="AE79" i="1"/>
  <c r="L77" i="11" s="1"/>
  <c r="AC80" i="1"/>
  <c r="J78" i="11" s="1"/>
  <c r="AD80" i="1"/>
  <c r="K78" i="11" s="1"/>
  <c r="AE80" i="1"/>
  <c r="L78" i="11" s="1"/>
  <c r="AC81" i="1"/>
  <c r="J79" i="11" s="1"/>
  <c r="AD81" i="1"/>
  <c r="K79" i="11" s="1"/>
  <c r="AE81" i="1"/>
  <c r="L79" i="11" s="1"/>
  <c r="AC82" i="1"/>
  <c r="J80" i="11" s="1"/>
  <c r="AD82" i="1"/>
  <c r="K80" i="11" s="1"/>
  <c r="AE82" i="1"/>
  <c r="L80" i="11" s="1"/>
  <c r="AC83" i="1"/>
  <c r="J81" i="11" s="1"/>
  <c r="AD83" i="1"/>
  <c r="K81" i="11" s="1"/>
  <c r="AE83" i="1"/>
  <c r="L81" i="11" s="1"/>
  <c r="AC84" i="1"/>
  <c r="J82" i="11" s="1"/>
  <c r="AD84" i="1"/>
  <c r="K82" i="11" s="1"/>
  <c r="AE84" i="1"/>
  <c r="L82" i="11" s="1"/>
  <c r="AC85" i="1"/>
  <c r="J83" i="11" s="1"/>
  <c r="AD85" i="1"/>
  <c r="K83" i="11" s="1"/>
  <c r="AE85" i="1"/>
  <c r="L83" i="11" s="1"/>
  <c r="AC86" i="1"/>
  <c r="J84" i="11" s="1"/>
  <c r="AD86" i="1"/>
  <c r="K84" i="11" s="1"/>
  <c r="AE86" i="1"/>
  <c r="L84" i="11" s="1"/>
  <c r="AC87" i="1"/>
  <c r="J85" i="11" s="1"/>
  <c r="AD87" i="1"/>
  <c r="K85" i="11" s="1"/>
  <c r="AE87" i="1"/>
  <c r="L85" i="11" s="1"/>
  <c r="AC88" i="1"/>
  <c r="J86" i="11" s="1"/>
  <c r="AD88" i="1"/>
  <c r="K86" i="11" s="1"/>
  <c r="AE88" i="1"/>
  <c r="L86" i="11" s="1"/>
  <c r="AC89" i="1"/>
  <c r="J87" i="11" s="1"/>
  <c r="AD89" i="1"/>
  <c r="K87" i="11" s="1"/>
  <c r="AE89" i="1"/>
  <c r="L87" i="11" s="1"/>
  <c r="AC90" i="1"/>
  <c r="J88" i="11" s="1"/>
  <c r="AD90" i="1"/>
  <c r="K88" i="11" s="1"/>
  <c r="AE90" i="1"/>
  <c r="L88" i="11" s="1"/>
  <c r="AC91" i="1"/>
  <c r="J89" i="11" s="1"/>
  <c r="AD91" i="1"/>
  <c r="K89" i="11" s="1"/>
  <c r="AE91" i="1"/>
  <c r="L89" i="11" s="1"/>
  <c r="AC92" i="1"/>
  <c r="J90" i="11" s="1"/>
  <c r="AD92" i="1"/>
  <c r="K90" i="11" s="1"/>
  <c r="AE92" i="1"/>
  <c r="L90" i="11" s="1"/>
  <c r="AC93" i="1"/>
  <c r="J91" i="11" s="1"/>
  <c r="AD93" i="1"/>
  <c r="K91" i="11" s="1"/>
  <c r="AE93" i="1"/>
  <c r="L91" i="11" s="1"/>
  <c r="AC94" i="1"/>
  <c r="J92" i="11" s="1"/>
  <c r="AD94" i="1"/>
  <c r="K92" i="11" s="1"/>
  <c r="AE94" i="1"/>
  <c r="L92" i="11" s="1"/>
  <c r="AC95" i="1"/>
  <c r="J93" i="11" s="1"/>
  <c r="AD95" i="1"/>
  <c r="K93" i="11" s="1"/>
  <c r="AE95" i="1"/>
  <c r="L93" i="11" s="1"/>
  <c r="AC96" i="1"/>
  <c r="J94" i="11" s="1"/>
  <c r="AD96" i="1"/>
  <c r="K94" i="11" s="1"/>
  <c r="AE96" i="1"/>
  <c r="L94" i="11" s="1"/>
  <c r="AC97" i="1"/>
  <c r="J95" i="11" s="1"/>
  <c r="AD97" i="1"/>
  <c r="K95" i="11" s="1"/>
  <c r="AE97" i="1"/>
  <c r="L95" i="11" s="1"/>
  <c r="AC98" i="1"/>
  <c r="J96" i="11" s="1"/>
  <c r="AD98" i="1"/>
  <c r="K96" i="11" s="1"/>
  <c r="AE98" i="1"/>
  <c r="L96" i="11" s="1"/>
  <c r="AC99" i="1"/>
  <c r="J97" i="11" s="1"/>
  <c r="AD99" i="1"/>
  <c r="K97" i="11" s="1"/>
  <c r="AE99" i="1"/>
  <c r="L97" i="11" s="1"/>
  <c r="AC100" i="1"/>
  <c r="J98" i="11" s="1"/>
  <c r="AD100" i="1"/>
  <c r="K98" i="11" s="1"/>
  <c r="AE100" i="1"/>
  <c r="L98" i="11" s="1"/>
  <c r="AC101" i="1"/>
  <c r="J99" i="11" s="1"/>
  <c r="AD101" i="1"/>
  <c r="K99" i="11" s="1"/>
  <c r="AE101" i="1"/>
  <c r="L99" i="11" s="1"/>
  <c r="AC102" i="1"/>
  <c r="J100" i="11" s="1"/>
  <c r="AD102" i="1"/>
  <c r="K100" i="11" s="1"/>
  <c r="AE102" i="1"/>
  <c r="L100" i="11" s="1"/>
  <c r="AC103" i="1"/>
  <c r="J101" i="11" s="1"/>
  <c r="AD103" i="1"/>
  <c r="K101" i="11" s="1"/>
  <c r="AE103" i="1"/>
  <c r="L101" i="11" s="1"/>
  <c r="AC104" i="1"/>
  <c r="J102" i="11" s="1"/>
  <c r="AD104" i="1"/>
  <c r="K102" i="11" s="1"/>
  <c r="AE104" i="1"/>
  <c r="L102" i="11" s="1"/>
  <c r="AC105" i="1"/>
  <c r="J103" i="11" s="1"/>
  <c r="AD105" i="1"/>
  <c r="K103" i="11" s="1"/>
  <c r="AE105" i="1"/>
  <c r="L103" i="11" s="1"/>
  <c r="AC106" i="1"/>
  <c r="J104" i="11" s="1"/>
  <c r="AD106" i="1"/>
  <c r="K104" i="11" s="1"/>
  <c r="AE106" i="1"/>
  <c r="L104" i="11" s="1"/>
  <c r="AC107" i="1"/>
  <c r="J105" i="11" s="1"/>
  <c r="AD107" i="1"/>
  <c r="K105" i="11" s="1"/>
  <c r="AE107" i="1"/>
  <c r="L105" i="11" s="1"/>
  <c r="AC108" i="1"/>
  <c r="J106" i="11" s="1"/>
  <c r="AD108" i="1"/>
  <c r="K106" i="11" s="1"/>
  <c r="AE108" i="1"/>
  <c r="L106" i="11" s="1"/>
  <c r="AC109" i="1"/>
  <c r="J107" i="11" s="1"/>
  <c r="AD109" i="1"/>
  <c r="K107" i="11" s="1"/>
  <c r="AE109" i="1"/>
  <c r="L107" i="11" s="1"/>
  <c r="AC110" i="1"/>
  <c r="J108" i="11" s="1"/>
  <c r="AD110" i="1"/>
  <c r="K108" i="11" s="1"/>
  <c r="AE110" i="1"/>
  <c r="L108" i="11" s="1"/>
  <c r="AC111" i="1"/>
  <c r="J109" i="11" s="1"/>
  <c r="AD111" i="1"/>
  <c r="K109" i="11" s="1"/>
  <c r="AE111" i="1"/>
  <c r="L109" i="11" s="1"/>
  <c r="AC112" i="1"/>
  <c r="J110" i="11" s="1"/>
  <c r="AD112" i="1"/>
  <c r="K110" i="11" s="1"/>
  <c r="AE112" i="1"/>
  <c r="L110" i="11" s="1"/>
  <c r="AC113" i="1"/>
  <c r="J111" i="11" s="1"/>
  <c r="AD113" i="1"/>
  <c r="K111" i="11" s="1"/>
  <c r="AE113" i="1"/>
  <c r="L111" i="11" s="1"/>
  <c r="AC114" i="1"/>
  <c r="J112" i="11" s="1"/>
  <c r="AD114" i="1"/>
  <c r="K112" i="11" s="1"/>
  <c r="AE114" i="1"/>
  <c r="L112" i="11" s="1"/>
  <c r="AC115" i="1"/>
  <c r="J113" i="11" s="1"/>
  <c r="AD115" i="1"/>
  <c r="K113" i="11" s="1"/>
  <c r="AE115" i="1"/>
  <c r="L113" i="11" s="1"/>
  <c r="AC116" i="1"/>
  <c r="J114" i="11" s="1"/>
  <c r="AD116" i="1"/>
  <c r="K114" i="11" s="1"/>
  <c r="AE116" i="1"/>
  <c r="L114" i="11" s="1"/>
  <c r="AC117" i="1"/>
  <c r="J115" i="11" s="1"/>
  <c r="AD117" i="1"/>
  <c r="K115" i="11" s="1"/>
  <c r="AE117" i="1"/>
  <c r="L115" i="11" s="1"/>
  <c r="AC118" i="1"/>
  <c r="J116" i="11" s="1"/>
  <c r="AD118" i="1"/>
  <c r="K116" i="11" s="1"/>
  <c r="AE118" i="1"/>
  <c r="L116" i="11" s="1"/>
  <c r="AC119" i="1"/>
  <c r="J117" i="11" s="1"/>
  <c r="AD119" i="1"/>
  <c r="K117" i="11" s="1"/>
  <c r="AE119" i="1"/>
  <c r="L117" i="11" s="1"/>
  <c r="AC120" i="1"/>
  <c r="J118" i="11" s="1"/>
  <c r="AD120" i="1"/>
  <c r="K118" i="11" s="1"/>
  <c r="AE120" i="1"/>
  <c r="L118" i="11" s="1"/>
  <c r="AC121" i="1"/>
  <c r="J119" i="11" s="1"/>
  <c r="AD121" i="1"/>
  <c r="K119" i="11" s="1"/>
  <c r="AE121" i="1"/>
  <c r="L119" i="11" s="1"/>
  <c r="AC122" i="1"/>
  <c r="J120" i="11" s="1"/>
  <c r="AD122" i="1"/>
  <c r="K120" i="11" s="1"/>
  <c r="AE122" i="1"/>
  <c r="L120" i="11" s="1"/>
  <c r="AC123" i="1"/>
  <c r="J121" i="11" s="1"/>
  <c r="AD123" i="1"/>
  <c r="K121" i="11" s="1"/>
  <c r="AE123" i="1"/>
  <c r="L121" i="11" s="1"/>
  <c r="AC124" i="1"/>
  <c r="J122" i="11" s="1"/>
  <c r="AD124" i="1"/>
  <c r="K122" i="11" s="1"/>
  <c r="AE124" i="1"/>
  <c r="L122" i="11" s="1"/>
  <c r="AC125" i="1"/>
  <c r="J123" i="11" s="1"/>
  <c r="AD125" i="1"/>
  <c r="K123" i="11" s="1"/>
  <c r="AE125" i="1"/>
  <c r="L123" i="11" s="1"/>
  <c r="AC126" i="1"/>
  <c r="J124" i="11" s="1"/>
  <c r="AD126" i="1"/>
  <c r="K124" i="11" s="1"/>
  <c r="AE126" i="1"/>
  <c r="L124" i="11" s="1"/>
  <c r="AC127" i="1"/>
  <c r="J125" i="11" s="1"/>
  <c r="AD127" i="1"/>
  <c r="K125" i="11" s="1"/>
  <c r="AE127" i="1"/>
  <c r="L125" i="11" s="1"/>
  <c r="AC128" i="1"/>
  <c r="J126" i="11" s="1"/>
  <c r="AD128" i="1"/>
  <c r="K126" i="11" s="1"/>
  <c r="AE128" i="1"/>
  <c r="L126" i="11" s="1"/>
  <c r="AC129" i="1"/>
  <c r="J127" i="11" s="1"/>
  <c r="AD129" i="1"/>
  <c r="K127" i="11" s="1"/>
  <c r="AE129" i="1"/>
  <c r="L127" i="11" s="1"/>
  <c r="AC130" i="1"/>
  <c r="J128" i="11" s="1"/>
  <c r="AD130" i="1"/>
  <c r="K128" i="11" s="1"/>
  <c r="AE130" i="1"/>
  <c r="L128" i="11" s="1"/>
  <c r="AC131" i="1"/>
  <c r="J129" i="11" s="1"/>
  <c r="AD131" i="1"/>
  <c r="K129" i="11" s="1"/>
  <c r="AE131" i="1"/>
  <c r="L129" i="11" s="1"/>
  <c r="AC132" i="1"/>
  <c r="J130" i="11" s="1"/>
  <c r="AD132" i="1"/>
  <c r="K130" i="11" s="1"/>
  <c r="AE132" i="1"/>
  <c r="L130" i="11" s="1"/>
  <c r="AC133" i="1"/>
  <c r="J131" i="11" s="1"/>
  <c r="AD133" i="1"/>
  <c r="K131" i="11" s="1"/>
  <c r="AE133" i="1"/>
  <c r="L131" i="11" s="1"/>
  <c r="AC134" i="1"/>
  <c r="J132" i="11" s="1"/>
  <c r="AD134" i="1"/>
  <c r="K132" i="11" s="1"/>
  <c r="AE134" i="1"/>
  <c r="L132" i="11" s="1"/>
  <c r="AC135" i="1"/>
  <c r="J133" i="11" s="1"/>
  <c r="AD135" i="1"/>
  <c r="K133" i="11" s="1"/>
  <c r="AE135" i="1"/>
  <c r="L133" i="11" s="1"/>
  <c r="AC136" i="1"/>
  <c r="J134" i="11" s="1"/>
  <c r="AD136" i="1"/>
  <c r="K134" i="11" s="1"/>
  <c r="AE136" i="1"/>
  <c r="L134" i="11" s="1"/>
  <c r="AC137" i="1"/>
  <c r="J135" i="11" s="1"/>
  <c r="AD137" i="1"/>
  <c r="K135" i="11" s="1"/>
  <c r="AE137" i="1"/>
  <c r="L135" i="11" s="1"/>
  <c r="AC138" i="1"/>
  <c r="J136" i="11" s="1"/>
  <c r="AD138" i="1"/>
  <c r="K136" i="11" s="1"/>
  <c r="AE138" i="1"/>
  <c r="L136" i="11" s="1"/>
  <c r="AC139" i="1"/>
  <c r="J137" i="11" s="1"/>
  <c r="AD139" i="1"/>
  <c r="K137" i="11" s="1"/>
  <c r="AE139" i="1"/>
  <c r="L137" i="11" s="1"/>
  <c r="AC140" i="1"/>
  <c r="J138" i="11" s="1"/>
  <c r="AD140" i="1"/>
  <c r="K138" i="11" s="1"/>
  <c r="AE140" i="1"/>
  <c r="L138" i="11" s="1"/>
  <c r="AC141" i="1"/>
  <c r="J139" i="11" s="1"/>
  <c r="AD141" i="1"/>
  <c r="K139" i="11" s="1"/>
  <c r="AE141" i="1"/>
  <c r="L139" i="11" s="1"/>
  <c r="AC142" i="1"/>
  <c r="J140" i="11" s="1"/>
  <c r="AD142" i="1"/>
  <c r="K140" i="11" s="1"/>
  <c r="AE142" i="1"/>
  <c r="L140" i="11" s="1"/>
  <c r="AC143" i="1"/>
  <c r="J141" i="11" s="1"/>
  <c r="AD143" i="1"/>
  <c r="K141" i="11" s="1"/>
  <c r="AE143" i="1"/>
  <c r="L141" i="11" s="1"/>
  <c r="AC144" i="1"/>
  <c r="J142" i="11" s="1"/>
  <c r="AD144" i="1"/>
  <c r="K142" i="11" s="1"/>
  <c r="AE144" i="1"/>
  <c r="L142" i="11" s="1"/>
  <c r="AC145" i="1"/>
  <c r="J143" i="11" s="1"/>
  <c r="AD145" i="1"/>
  <c r="K143" i="11" s="1"/>
  <c r="AE145" i="1"/>
  <c r="L143" i="11" s="1"/>
  <c r="AC146" i="1"/>
  <c r="J144" i="11" s="1"/>
  <c r="AD146" i="1"/>
  <c r="K144" i="11" s="1"/>
  <c r="AE146" i="1"/>
  <c r="L144" i="11" s="1"/>
  <c r="AC147" i="1"/>
  <c r="J145" i="11" s="1"/>
  <c r="AD147" i="1"/>
  <c r="K145" i="11" s="1"/>
  <c r="AE147" i="1"/>
  <c r="L145" i="11" s="1"/>
  <c r="AC148" i="1"/>
  <c r="J146" i="11" s="1"/>
  <c r="AD148" i="1"/>
  <c r="K146" i="11" s="1"/>
  <c r="AE148" i="1"/>
  <c r="L146" i="11" s="1"/>
  <c r="AC149" i="1"/>
  <c r="J147" i="11" s="1"/>
  <c r="AD149" i="1"/>
  <c r="K147" i="11" s="1"/>
  <c r="AE149" i="1"/>
  <c r="L147" i="11" s="1"/>
  <c r="AC150" i="1"/>
  <c r="J148" i="11" s="1"/>
  <c r="AD150" i="1"/>
  <c r="K148" i="11" s="1"/>
  <c r="AE150" i="1"/>
  <c r="L148" i="11" s="1"/>
  <c r="AC151" i="1"/>
  <c r="J149" i="11" s="1"/>
  <c r="AD151" i="1"/>
  <c r="K149" i="11" s="1"/>
  <c r="AE151" i="1"/>
  <c r="L149" i="11" s="1"/>
  <c r="AC152" i="1"/>
  <c r="J150" i="11" s="1"/>
  <c r="AD152" i="1"/>
  <c r="K150" i="11" s="1"/>
  <c r="AE152" i="1"/>
  <c r="L150" i="11" s="1"/>
  <c r="AC153" i="1"/>
  <c r="J151" i="11" s="1"/>
  <c r="AD153" i="1"/>
  <c r="K151" i="11" s="1"/>
  <c r="AE153" i="1"/>
  <c r="L151" i="11" s="1"/>
  <c r="AC154" i="1"/>
  <c r="J152" i="11" s="1"/>
  <c r="AD154" i="1"/>
  <c r="K152" i="11" s="1"/>
  <c r="AE154" i="1"/>
  <c r="L152" i="11" s="1"/>
  <c r="AC155" i="1"/>
  <c r="J153" i="11" s="1"/>
  <c r="AD155" i="1"/>
  <c r="K153" i="11" s="1"/>
  <c r="AE155" i="1"/>
  <c r="L153" i="11" s="1"/>
  <c r="AC156" i="1"/>
  <c r="J154" i="11" s="1"/>
  <c r="AD156" i="1"/>
  <c r="K154" i="11" s="1"/>
  <c r="AE156" i="1"/>
  <c r="L154" i="11" s="1"/>
  <c r="AC157" i="1"/>
  <c r="J155" i="11" s="1"/>
  <c r="AD157" i="1"/>
  <c r="K155" i="11" s="1"/>
  <c r="AE157" i="1"/>
  <c r="L155" i="11" s="1"/>
  <c r="AC158" i="1"/>
  <c r="J156" i="11" s="1"/>
  <c r="AD158" i="1"/>
  <c r="K156" i="11" s="1"/>
  <c r="AE158" i="1"/>
  <c r="L156" i="11" s="1"/>
  <c r="AC159" i="1"/>
  <c r="J157" i="11" s="1"/>
  <c r="AD159" i="1"/>
  <c r="K157" i="11" s="1"/>
  <c r="AE159" i="1"/>
  <c r="L157" i="11" s="1"/>
  <c r="AC160" i="1"/>
  <c r="J158" i="11" s="1"/>
  <c r="AD160" i="1"/>
  <c r="K158" i="11" s="1"/>
  <c r="AE160" i="1"/>
  <c r="L158" i="11" s="1"/>
  <c r="AC161" i="1"/>
  <c r="J159" i="11" s="1"/>
  <c r="AD161" i="1"/>
  <c r="K159" i="11" s="1"/>
  <c r="AE161" i="1"/>
  <c r="L159" i="11" s="1"/>
  <c r="AC162" i="1"/>
  <c r="J160" i="11" s="1"/>
  <c r="AD162" i="1"/>
  <c r="K160" i="11" s="1"/>
  <c r="AE162" i="1"/>
  <c r="L160" i="11" s="1"/>
  <c r="AC163" i="1"/>
  <c r="J161" i="11" s="1"/>
  <c r="AD163" i="1"/>
  <c r="K161" i="11" s="1"/>
  <c r="AE163" i="1"/>
  <c r="L161" i="11" s="1"/>
  <c r="AC164" i="1"/>
  <c r="J162" i="11" s="1"/>
  <c r="AD164" i="1"/>
  <c r="K162" i="11" s="1"/>
  <c r="AE164" i="1"/>
  <c r="L162" i="11" s="1"/>
  <c r="AC165" i="1"/>
  <c r="J163" i="11" s="1"/>
  <c r="AD165" i="1"/>
  <c r="K163" i="11" s="1"/>
  <c r="AE165" i="1"/>
  <c r="L163" i="11" s="1"/>
  <c r="AC166" i="1"/>
  <c r="J164" i="11" s="1"/>
  <c r="AD166" i="1"/>
  <c r="K164" i="11" s="1"/>
  <c r="AE166" i="1"/>
  <c r="L164" i="11" s="1"/>
  <c r="AC167" i="1"/>
  <c r="J165" i="11" s="1"/>
  <c r="AD167" i="1"/>
  <c r="K165" i="11" s="1"/>
  <c r="AE167" i="1"/>
  <c r="L165" i="11" s="1"/>
  <c r="AC168" i="1"/>
  <c r="J166" i="11" s="1"/>
  <c r="AD168" i="1"/>
  <c r="K166" i="11" s="1"/>
  <c r="AE168" i="1"/>
  <c r="L166" i="11" s="1"/>
  <c r="AC169" i="1"/>
  <c r="J167" i="11" s="1"/>
  <c r="AD169" i="1"/>
  <c r="K167" i="11" s="1"/>
  <c r="AE169" i="1"/>
  <c r="L167" i="11" s="1"/>
  <c r="AC170" i="1"/>
  <c r="J168" i="11" s="1"/>
  <c r="AD170" i="1"/>
  <c r="K168" i="11" s="1"/>
  <c r="AE170" i="1"/>
  <c r="L168" i="11" s="1"/>
  <c r="AC171" i="1"/>
  <c r="J169" i="11" s="1"/>
  <c r="AD171" i="1"/>
  <c r="K169" i="11" s="1"/>
  <c r="AE171" i="1"/>
  <c r="L169" i="11" s="1"/>
  <c r="AC172" i="1"/>
  <c r="J170" i="11" s="1"/>
  <c r="AD172" i="1"/>
  <c r="K170" i="11" s="1"/>
  <c r="AE172" i="1"/>
  <c r="L170" i="11" s="1"/>
  <c r="AC173" i="1"/>
  <c r="J171" i="11" s="1"/>
  <c r="AD173" i="1"/>
  <c r="K171" i="11" s="1"/>
  <c r="AE173" i="1"/>
  <c r="L171" i="11" s="1"/>
  <c r="AC174" i="1"/>
  <c r="J172" i="11" s="1"/>
  <c r="AD174" i="1"/>
  <c r="K172" i="11" s="1"/>
  <c r="AE174" i="1"/>
  <c r="L172" i="11" s="1"/>
  <c r="AC175" i="1"/>
  <c r="J173" i="11" s="1"/>
  <c r="AD175" i="1"/>
  <c r="K173" i="11" s="1"/>
  <c r="AE175" i="1"/>
  <c r="L173" i="11" s="1"/>
  <c r="AC176" i="1"/>
  <c r="J174" i="11" s="1"/>
  <c r="AD176" i="1"/>
  <c r="K174" i="11" s="1"/>
  <c r="AE176" i="1"/>
  <c r="L174" i="11" s="1"/>
  <c r="AC177" i="1"/>
  <c r="J175" i="11" s="1"/>
  <c r="AD177" i="1"/>
  <c r="K175" i="11" s="1"/>
  <c r="AE177" i="1"/>
  <c r="L175" i="11" s="1"/>
  <c r="AC178" i="1"/>
  <c r="J176" i="11" s="1"/>
  <c r="AD178" i="1"/>
  <c r="K176" i="11" s="1"/>
  <c r="AE178" i="1"/>
  <c r="L176" i="11" s="1"/>
  <c r="AC179" i="1"/>
  <c r="J177" i="11" s="1"/>
  <c r="AD179" i="1"/>
  <c r="K177" i="11" s="1"/>
  <c r="AE179" i="1"/>
  <c r="L177" i="11" s="1"/>
  <c r="AC180" i="1"/>
  <c r="J178" i="11" s="1"/>
  <c r="AD180" i="1"/>
  <c r="K178" i="11" s="1"/>
  <c r="AE180" i="1"/>
  <c r="L178" i="11" s="1"/>
  <c r="AC181" i="1"/>
  <c r="J179" i="11" s="1"/>
  <c r="AD181" i="1"/>
  <c r="K179" i="11" s="1"/>
  <c r="AE181" i="1"/>
  <c r="L179" i="11" s="1"/>
  <c r="AC182" i="1"/>
  <c r="J180" i="11" s="1"/>
  <c r="AD182" i="1"/>
  <c r="K180" i="11" s="1"/>
  <c r="AE182" i="1"/>
  <c r="L180" i="11" s="1"/>
  <c r="AC183" i="1"/>
  <c r="J181" i="11" s="1"/>
  <c r="AD183" i="1"/>
  <c r="K181" i="11" s="1"/>
  <c r="AE183" i="1"/>
  <c r="L181" i="11" s="1"/>
  <c r="AC184" i="1"/>
  <c r="J182" i="11" s="1"/>
  <c r="AD184" i="1"/>
  <c r="K182" i="11" s="1"/>
  <c r="AE184" i="1"/>
  <c r="L182" i="11" s="1"/>
  <c r="AC185" i="1"/>
  <c r="J183" i="11" s="1"/>
  <c r="AD185" i="1"/>
  <c r="K183" i="11" s="1"/>
  <c r="AE185" i="1"/>
  <c r="L183" i="11" s="1"/>
  <c r="AC186" i="1"/>
  <c r="J184" i="11" s="1"/>
  <c r="AD186" i="1"/>
  <c r="K184" i="11" s="1"/>
  <c r="AE186" i="1"/>
  <c r="L184" i="11" s="1"/>
  <c r="AC187" i="1"/>
  <c r="J185" i="11" s="1"/>
  <c r="AD187" i="1"/>
  <c r="K185" i="11" s="1"/>
  <c r="AE187" i="1"/>
  <c r="L185" i="11" s="1"/>
  <c r="AC188" i="1"/>
  <c r="J186" i="11" s="1"/>
  <c r="AD188" i="1"/>
  <c r="K186" i="11" s="1"/>
  <c r="AE188" i="1"/>
  <c r="L186" i="11" s="1"/>
  <c r="AC189" i="1"/>
  <c r="J187" i="11" s="1"/>
  <c r="AD189" i="1"/>
  <c r="K187" i="11" s="1"/>
  <c r="AE189" i="1"/>
  <c r="L187" i="11" s="1"/>
  <c r="AC190" i="1"/>
  <c r="J188" i="11" s="1"/>
  <c r="AD190" i="1"/>
  <c r="K188" i="11" s="1"/>
  <c r="AE190" i="1"/>
  <c r="L188" i="11" s="1"/>
  <c r="AC191" i="1"/>
  <c r="J189" i="11" s="1"/>
  <c r="AD191" i="1"/>
  <c r="K189" i="11" s="1"/>
  <c r="AE191" i="1"/>
  <c r="L189" i="11" s="1"/>
  <c r="AC192" i="1"/>
  <c r="J190" i="11" s="1"/>
  <c r="AD192" i="1"/>
  <c r="K190" i="11" s="1"/>
  <c r="AE192" i="1"/>
  <c r="L190" i="11" s="1"/>
  <c r="AC193" i="1"/>
  <c r="J191" i="11" s="1"/>
  <c r="AD193" i="1"/>
  <c r="K191" i="11" s="1"/>
  <c r="AE193" i="1"/>
  <c r="L191" i="11" s="1"/>
  <c r="AC194" i="1"/>
  <c r="J192" i="11" s="1"/>
  <c r="AD194" i="1"/>
  <c r="K192" i="11" s="1"/>
  <c r="AE194" i="1"/>
  <c r="L192" i="11" s="1"/>
  <c r="AC195" i="1"/>
  <c r="J193" i="11" s="1"/>
  <c r="AD195" i="1"/>
  <c r="K193" i="11" s="1"/>
  <c r="AE195" i="1"/>
  <c r="L193" i="11" s="1"/>
  <c r="AC196" i="1"/>
  <c r="J194" i="11" s="1"/>
  <c r="AD196" i="1"/>
  <c r="K194" i="11" s="1"/>
  <c r="AE196" i="1"/>
  <c r="L194" i="11" s="1"/>
  <c r="AC197" i="1"/>
  <c r="J195" i="11" s="1"/>
  <c r="AD197" i="1"/>
  <c r="K195" i="11" s="1"/>
  <c r="AE197" i="1"/>
  <c r="L195" i="11" s="1"/>
  <c r="AC198" i="1"/>
  <c r="J196" i="11" s="1"/>
  <c r="AD198" i="1"/>
  <c r="K196" i="11" s="1"/>
  <c r="AE198" i="1"/>
  <c r="L196" i="11" s="1"/>
  <c r="AC199" i="1"/>
  <c r="J197" i="11" s="1"/>
  <c r="AD199" i="1"/>
  <c r="K197" i="11" s="1"/>
  <c r="AE199" i="1"/>
  <c r="L197" i="11" s="1"/>
  <c r="AC200" i="1"/>
  <c r="J198" i="11" s="1"/>
  <c r="AD200" i="1"/>
  <c r="K198" i="11" s="1"/>
  <c r="AE200" i="1"/>
  <c r="L198" i="11" s="1"/>
  <c r="AC201" i="1"/>
  <c r="J199" i="11" s="1"/>
  <c r="AD201" i="1"/>
  <c r="K199" i="11" s="1"/>
  <c r="AE201" i="1"/>
  <c r="L199" i="11" s="1"/>
  <c r="AC202" i="1"/>
  <c r="J200" i="11" s="1"/>
  <c r="AD202" i="1"/>
  <c r="K200" i="11" s="1"/>
  <c r="AE202" i="1"/>
  <c r="L200" i="11" s="1"/>
  <c r="AC203" i="1"/>
  <c r="J201" i="11" s="1"/>
  <c r="AD203" i="1"/>
  <c r="K201" i="11" s="1"/>
  <c r="AE203" i="1"/>
  <c r="L201" i="11" s="1"/>
  <c r="AC204" i="1"/>
  <c r="J202" i="11" s="1"/>
  <c r="AD204" i="1"/>
  <c r="K202" i="11" s="1"/>
  <c r="AE204" i="1"/>
  <c r="L202" i="11" s="1"/>
  <c r="AC205" i="1"/>
  <c r="J203" i="11" s="1"/>
  <c r="AD205" i="1"/>
  <c r="K203" i="11" s="1"/>
  <c r="AE205" i="1"/>
  <c r="L203" i="11" s="1"/>
  <c r="AC206" i="1"/>
  <c r="J204" i="11" s="1"/>
  <c r="AD206" i="1"/>
  <c r="K204" i="11" s="1"/>
  <c r="AE206" i="1"/>
  <c r="L204" i="11" s="1"/>
  <c r="AC207" i="1"/>
  <c r="J205" i="11" s="1"/>
  <c r="AD207" i="1"/>
  <c r="K205" i="11" s="1"/>
  <c r="AE207" i="1"/>
  <c r="L205" i="11" s="1"/>
  <c r="AC208" i="1"/>
  <c r="J206" i="11" s="1"/>
  <c r="AD208" i="1"/>
  <c r="K206" i="11" s="1"/>
  <c r="AE208" i="1"/>
  <c r="L206" i="11" s="1"/>
  <c r="AC209" i="1"/>
  <c r="J207" i="11" s="1"/>
  <c r="AD209" i="1"/>
  <c r="K207" i="11" s="1"/>
  <c r="AE209" i="1"/>
  <c r="L207" i="11" s="1"/>
  <c r="AC210" i="1"/>
  <c r="J208" i="11" s="1"/>
  <c r="AD210" i="1"/>
  <c r="K208" i="11" s="1"/>
  <c r="AE210" i="1"/>
  <c r="L208" i="11" s="1"/>
  <c r="AC211" i="1"/>
  <c r="J209" i="11" s="1"/>
  <c r="AD211" i="1"/>
  <c r="K209" i="11" s="1"/>
  <c r="AE211" i="1"/>
  <c r="L209" i="11" s="1"/>
  <c r="AC212" i="1"/>
  <c r="J210" i="11" s="1"/>
  <c r="AD212" i="1"/>
  <c r="K210" i="11" s="1"/>
  <c r="AE212" i="1"/>
  <c r="L210" i="11" s="1"/>
  <c r="AC213" i="1"/>
  <c r="J211" i="11" s="1"/>
  <c r="AD213" i="1"/>
  <c r="K211" i="11" s="1"/>
  <c r="AE213" i="1"/>
  <c r="L211" i="11" s="1"/>
  <c r="AC214" i="1"/>
  <c r="J212" i="11" s="1"/>
  <c r="AD214" i="1"/>
  <c r="K212" i="11" s="1"/>
  <c r="AE214" i="1"/>
  <c r="L212" i="11" s="1"/>
  <c r="AC215" i="1"/>
  <c r="J213" i="11" s="1"/>
  <c r="AD215" i="1"/>
  <c r="K213" i="11" s="1"/>
  <c r="AE215" i="1"/>
  <c r="L213" i="11" s="1"/>
  <c r="AC216" i="1"/>
  <c r="J214" i="11" s="1"/>
  <c r="AD216" i="1"/>
  <c r="K214" i="11" s="1"/>
  <c r="AE216" i="1"/>
  <c r="L214" i="11" s="1"/>
  <c r="AC217" i="1"/>
  <c r="J215" i="11" s="1"/>
  <c r="AD217" i="1"/>
  <c r="K215" i="11" s="1"/>
  <c r="AE217" i="1"/>
  <c r="L215" i="11" s="1"/>
  <c r="AC218" i="1"/>
  <c r="J216" i="11" s="1"/>
  <c r="AD218" i="1"/>
  <c r="K216" i="11" s="1"/>
  <c r="AE218" i="1"/>
  <c r="L216" i="11" s="1"/>
  <c r="AC219" i="1"/>
  <c r="J217" i="11" s="1"/>
  <c r="AD219" i="1"/>
  <c r="K217" i="11" s="1"/>
  <c r="AE219" i="1"/>
  <c r="L217" i="11" s="1"/>
  <c r="AC220" i="1"/>
  <c r="J218" i="11" s="1"/>
  <c r="AD220" i="1"/>
  <c r="K218" i="11" s="1"/>
  <c r="AE220" i="1"/>
  <c r="L218" i="11" s="1"/>
  <c r="AC221" i="1"/>
  <c r="J219" i="11" s="1"/>
  <c r="AD221" i="1"/>
  <c r="K219" i="11" s="1"/>
  <c r="AE221" i="1"/>
  <c r="L219" i="11" s="1"/>
  <c r="AC222" i="1"/>
  <c r="J220" i="11" s="1"/>
  <c r="AD222" i="1"/>
  <c r="K220" i="11" s="1"/>
  <c r="AE222" i="1"/>
  <c r="L220" i="11" s="1"/>
  <c r="AC223" i="1"/>
  <c r="J221" i="11" s="1"/>
  <c r="AD223" i="1"/>
  <c r="K221" i="11" s="1"/>
  <c r="AE223" i="1"/>
  <c r="L221" i="11" s="1"/>
  <c r="AC224" i="1"/>
  <c r="J222" i="11" s="1"/>
  <c r="AD224" i="1"/>
  <c r="K222" i="11" s="1"/>
  <c r="AE224" i="1"/>
  <c r="L222" i="11" s="1"/>
  <c r="AC225" i="1"/>
  <c r="J223" i="11" s="1"/>
  <c r="AD225" i="1"/>
  <c r="K223" i="11" s="1"/>
  <c r="AE225" i="1"/>
  <c r="L223" i="11" s="1"/>
  <c r="AC226" i="1"/>
  <c r="J224" i="11" s="1"/>
  <c r="AD226" i="1"/>
  <c r="K224" i="11" s="1"/>
  <c r="AE226" i="1"/>
  <c r="L224" i="11" s="1"/>
  <c r="AC227" i="1"/>
  <c r="J225" i="11" s="1"/>
  <c r="AD227" i="1"/>
  <c r="K225" i="11" s="1"/>
  <c r="AE227" i="1"/>
  <c r="L225" i="11" s="1"/>
  <c r="AC228" i="1"/>
  <c r="J226" i="11" s="1"/>
  <c r="AD228" i="1"/>
  <c r="K226" i="11" s="1"/>
  <c r="AE228" i="1"/>
  <c r="L226" i="11" s="1"/>
  <c r="AC229" i="1"/>
  <c r="J227" i="11" s="1"/>
  <c r="AD229" i="1"/>
  <c r="K227" i="11" s="1"/>
  <c r="AE229" i="1"/>
  <c r="L227" i="11" s="1"/>
  <c r="AC230" i="1"/>
  <c r="J228" i="11" s="1"/>
  <c r="AD230" i="1"/>
  <c r="K228" i="11" s="1"/>
  <c r="AE230" i="1"/>
  <c r="L228" i="11" s="1"/>
  <c r="AC231" i="1"/>
  <c r="J229" i="11" s="1"/>
  <c r="AD231" i="1"/>
  <c r="K229" i="11" s="1"/>
  <c r="AE231" i="1"/>
  <c r="L229" i="11" s="1"/>
  <c r="AC232" i="1"/>
  <c r="J230" i="11" s="1"/>
  <c r="AD232" i="1"/>
  <c r="K230" i="11" s="1"/>
  <c r="AE232" i="1"/>
  <c r="L230" i="11" s="1"/>
  <c r="AC233" i="1"/>
  <c r="J231" i="11" s="1"/>
  <c r="AD233" i="1"/>
  <c r="K231" i="11" s="1"/>
  <c r="AE233" i="1"/>
  <c r="L231" i="11" s="1"/>
  <c r="AC234" i="1"/>
  <c r="J232" i="11" s="1"/>
  <c r="AD234" i="1"/>
  <c r="K232" i="11" s="1"/>
  <c r="AE234" i="1"/>
  <c r="L232" i="11" s="1"/>
  <c r="AC235" i="1"/>
  <c r="J233" i="11" s="1"/>
  <c r="AD235" i="1"/>
  <c r="K233" i="11" s="1"/>
  <c r="AE235" i="1"/>
  <c r="L233" i="11" s="1"/>
  <c r="AC236" i="1"/>
  <c r="J234" i="11" s="1"/>
  <c r="AD236" i="1"/>
  <c r="K234" i="11" s="1"/>
  <c r="AE236" i="1"/>
  <c r="L234" i="11" s="1"/>
  <c r="AC237" i="1"/>
  <c r="J235" i="11" s="1"/>
  <c r="AD237" i="1"/>
  <c r="K235" i="11" s="1"/>
  <c r="AE237" i="1"/>
  <c r="L235" i="11" s="1"/>
  <c r="AC238" i="1"/>
  <c r="J236" i="11" s="1"/>
  <c r="AD238" i="1"/>
  <c r="K236" i="11" s="1"/>
  <c r="AE238" i="1"/>
  <c r="L236" i="11" s="1"/>
  <c r="AC239" i="1"/>
  <c r="J237" i="11" s="1"/>
  <c r="AD239" i="1"/>
  <c r="K237" i="11" s="1"/>
  <c r="AE239" i="1"/>
  <c r="L237" i="11" s="1"/>
  <c r="AC240" i="1"/>
  <c r="J238" i="11" s="1"/>
  <c r="AD240" i="1"/>
  <c r="K238" i="11" s="1"/>
  <c r="AE240" i="1"/>
  <c r="L238" i="11" s="1"/>
  <c r="AC241" i="1"/>
  <c r="J239" i="11" s="1"/>
  <c r="AD241" i="1"/>
  <c r="K239" i="11" s="1"/>
  <c r="AE241" i="1"/>
  <c r="L239" i="11" s="1"/>
  <c r="AC242" i="1"/>
  <c r="J240" i="11" s="1"/>
  <c r="AD242" i="1"/>
  <c r="K240" i="11" s="1"/>
  <c r="AE242" i="1"/>
  <c r="L240" i="11" s="1"/>
  <c r="AC243" i="1"/>
  <c r="J241" i="11" s="1"/>
  <c r="AD243" i="1"/>
  <c r="K241" i="11" s="1"/>
  <c r="AE243" i="1"/>
  <c r="L241" i="11" s="1"/>
  <c r="AC244" i="1"/>
  <c r="J242" i="11" s="1"/>
  <c r="AD244" i="1"/>
  <c r="K242" i="11" s="1"/>
  <c r="AE244" i="1"/>
  <c r="L242" i="11" s="1"/>
  <c r="AC245" i="1"/>
  <c r="J243" i="11" s="1"/>
  <c r="AD245" i="1"/>
  <c r="K243" i="11" s="1"/>
  <c r="AE245" i="1"/>
  <c r="L243" i="11" s="1"/>
  <c r="AC246" i="1"/>
  <c r="J244" i="11" s="1"/>
  <c r="AD246" i="1"/>
  <c r="K244" i="11" s="1"/>
  <c r="AE246" i="1"/>
  <c r="L244" i="11" s="1"/>
  <c r="AC247" i="1"/>
  <c r="J245" i="11" s="1"/>
  <c r="AD247" i="1"/>
  <c r="K245" i="11" s="1"/>
  <c r="AE247" i="1"/>
  <c r="L245" i="11" s="1"/>
  <c r="AC248" i="1"/>
  <c r="J246" i="11" s="1"/>
  <c r="AD248" i="1"/>
  <c r="K246" i="11" s="1"/>
  <c r="AE248" i="1"/>
  <c r="L246" i="11" s="1"/>
  <c r="AC249" i="1"/>
  <c r="J247" i="11" s="1"/>
  <c r="AD249" i="1"/>
  <c r="K247" i="11" s="1"/>
  <c r="AE249" i="1"/>
  <c r="L247" i="11" s="1"/>
  <c r="AC250" i="1"/>
  <c r="J248" i="11" s="1"/>
  <c r="AD250" i="1"/>
  <c r="K248" i="11" s="1"/>
  <c r="AE250" i="1"/>
  <c r="L248" i="11" s="1"/>
  <c r="AC251" i="1"/>
  <c r="J249" i="11" s="1"/>
  <c r="AD251" i="1"/>
  <c r="K249" i="11" s="1"/>
  <c r="AE251" i="1"/>
  <c r="L249" i="11" s="1"/>
  <c r="AC252" i="1"/>
  <c r="J250" i="11" s="1"/>
  <c r="AD252" i="1"/>
  <c r="K250" i="11" s="1"/>
  <c r="AE252" i="1"/>
  <c r="L250" i="11" s="1"/>
  <c r="AC253" i="1"/>
  <c r="J251" i="11" s="1"/>
  <c r="AD253" i="1"/>
  <c r="K251" i="11" s="1"/>
  <c r="AE253" i="1"/>
  <c r="L251" i="11" s="1"/>
  <c r="AC254" i="1"/>
  <c r="J252" i="11" s="1"/>
  <c r="AD254" i="1"/>
  <c r="K252" i="11" s="1"/>
  <c r="AE254" i="1"/>
  <c r="L252" i="11" s="1"/>
  <c r="AC255" i="1"/>
  <c r="J253" i="11" s="1"/>
  <c r="AD255" i="1"/>
  <c r="K253" i="11" s="1"/>
  <c r="AE255" i="1"/>
  <c r="L253" i="11" s="1"/>
  <c r="AC256" i="1"/>
  <c r="J254" i="11" s="1"/>
  <c r="AD256" i="1"/>
  <c r="K254" i="11" s="1"/>
  <c r="AE256" i="1"/>
  <c r="L254" i="11" s="1"/>
  <c r="AC257" i="1"/>
  <c r="J255" i="11" s="1"/>
  <c r="AD257" i="1"/>
  <c r="K255" i="11" s="1"/>
  <c r="AE257" i="1"/>
  <c r="L255" i="11" s="1"/>
  <c r="AC258" i="1"/>
  <c r="J256" i="11" s="1"/>
  <c r="AD258" i="1"/>
  <c r="K256" i="11" s="1"/>
  <c r="AE258" i="1"/>
  <c r="L256" i="11" s="1"/>
  <c r="AD4" i="1"/>
  <c r="K2" i="11" s="1"/>
  <c r="AE4" i="1"/>
  <c r="L2" i="11" s="1"/>
  <c r="AC4" i="1"/>
  <c r="J2" i="11" s="1"/>
  <c r="Y5" i="1" l="1"/>
  <c r="Z5" i="1"/>
  <c r="AA5" i="1"/>
  <c r="AB5" i="1"/>
  <c r="Y6" i="1"/>
  <c r="Z6" i="1"/>
  <c r="AA6" i="1"/>
  <c r="AB6" i="1"/>
  <c r="Y7" i="1"/>
  <c r="Z7" i="1"/>
  <c r="AA7" i="1"/>
  <c r="AB7" i="1"/>
  <c r="Y8" i="1"/>
  <c r="Z8" i="1"/>
  <c r="AA8" i="1"/>
  <c r="AB8" i="1"/>
  <c r="Y9" i="1"/>
  <c r="Z9" i="1"/>
  <c r="AA9" i="1"/>
  <c r="AB9" i="1"/>
  <c r="Y10" i="1"/>
  <c r="Z10" i="1"/>
  <c r="AA10" i="1"/>
  <c r="AB10" i="1"/>
  <c r="Y11" i="1"/>
  <c r="Z11" i="1"/>
  <c r="AA11" i="1"/>
  <c r="AB11" i="1"/>
  <c r="Y12" i="1"/>
  <c r="Z12" i="1"/>
  <c r="AA12" i="1"/>
  <c r="AB12" i="1"/>
  <c r="Y13" i="1"/>
  <c r="Z13" i="1"/>
  <c r="AA13" i="1"/>
  <c r="AB13" i="1"/>
  <c r="Y14" i="1"/>
  <c r="Z14" i="1"/>
  <c r="AA14" i="1"/>
  <c r="AB14" i="1"/>
  <c r="Y15" i="1"/>
  <c r="Z15" i="1"/>
  <c r="AA15" i="1"/>
  <c r="AB15" i="1"/>
  <c r="Y16" i="1"/>
  <c r="Z16" i="1"/>
  <c r="AA16" i="1"/>
  <c r="AB16" i="1"/>
  <c r="Y17" i="1"/>
  <c r="Z17" i="1"/>
  <c r="AA17" i="1"/>
  <c r="AB17" i="1"/>
  <c r="Y18" i="1"/>
  <c r="Z18" i="1"/>
  <c r="AA18" i="1"/>
  <c r="AB18" i="1"/>
  <c r="Y19" i="1"/>
  <c r="Z19" i="1"/>
  <c r="AA19" i="1"/>
  <c r="AB19" i="1"/>
  <c r="Y20" i="1"/>
  <c r="Z20" i="1"/>
  <c r="AA20" i="1"/>
  <c r="AB20" i="1"/>
  <c r="Y21" i="1"/>
  <c r="Z21" i="1"/>
  <c r="AA21" i="1"/>
  <c r="AB21" i="1"/>
  <c r="Y22" i="1"/>
  <c r="Z22" i="1"/>
  <c r="AA22" i="1"/>
  <c r="AB22" i="1"/>
  <c r="Y23" i="1"/>
  <c r="Z23" i="1"/>
  <c r="AA23" i="1"/>
  <c r="AB23" i="1"/>
  <c r="Y24" i="1"/>
  <c r="Z24" i="1"/>
  <c r="AA24" i="1"/>
  <c r="AB24" i="1"/>
  <c r="Y25" i="1"/>
  <c r="Z25" i="1"/>
  <c r="AA25" i="1"/>
  <c r="AB25" i="1"/>
  <c r="Y26" i="1"/>
  <c r="Z26" i="1"/>
  <c r="AA26" i="1"/>
  <c r="AB26" i="1"/>
  <c r="Y27" i="1"/>
  <c r="Z27" i="1"/>
  <c r="AA27" i="1"/>
  <c r="AB27" i="1"/>
  <c r="Y28" i="1"/>
  <c r="Z28" i="1"/>
  <c r="AA28" i="1"/>
  <c r="AB28" i="1"/>
  <c r="Y29" i="1"/>
  <c r="Z29" i="1"/>
  <c r="AA29" i="1"/>
  <c r="AB29" i="1"/>
  <c r="Y30" i="1"/>
  <c r="Z30" i="1"/>
  <c r="AA30" i="1"/>
  <c r="AB30" i="1"/>
  <c r="Y31" i="1"/>
  <c r="Z31" i="1"/>
  <c r="AA31" i="1"/>
  <c r="AB31" i="1"/>
  <c r="Y32" i="1"/>
  <c r="Z32" i="1"/>
  <c r="AA32" i="1"/>
  <c r="AB32" i="1"/>
  <c r="Y33" i="1"/>
  <c r="Z33" i="1"/>
  <c r="AA33" i="1"/>
  <c r="AB33" i="1"/>
  <c r="Y34" i="1"/>
  <c r="Z34" i="1"/>
  <c r="AA34" i="1"/>
  <c r="AB34" i="1"/>
  <c r="Y35" i="1"/>
  <c r="Z35" i="1"/>
  <c r="AA35" i="1"/>
  <c r="AB35" i="1"/>
  <c r="Y36" i="1"/>
  <c r="Z36" i="1"/>
  <c r="AA36" i="1"/>
  <c r="AB36" i="1"/>
  <c r="Y37" i="1"/>
  <c r="Z37" i="1"/>
  <c r="AA37" i="1"/>
  <c r="AB37" i="1"/>
  <c r="Y38" i="1"/>
  <c r="Z38" i="1"/>
  <c r="AA38" i="1"/>
  <c r="AB38" i="1"/>
  <c r="Y39" i="1"/>
  <c r="Z39" i="1"/>
  <c r="AA39" i="1"/>
  <c r="AB39" i="1"/>
  <c r="Y40" i="1"/>
  <c r="Z40" i="1"/>
  <c r="AA40" i="1"/>
  <c r="AB40" i="1"/>
  <c r="Y41" i="1"/>
  <c r="Z41" i="1"/>
  <c r="AA41" i="1"/>
  <c r="AB41" i="1"/>
  <c r="Y42" i="1"/>
  <c r="Z42" i="1"/>
  <c r="AA42" i="1"/>
  <c r="AB42" i="1"/>
  <c r="Y43" i="1"/>
  <c r="Z43" i="1"/>
  <c r="AA43" i="1"/>
  <c r="AB43" i="1"/>
  <c r="Y44" i="1"/>
  <c r="Z44" i="1"/>
  <c r="AA44" i="1"/>
  <c r="AB44" i="1"/>
  <c r="Y45" i="1"/>
  <c r="Z45" i="1"/>
  <c r="AA45" i="1"/>
  <c r="AB45" i="1"/>
  <c r="Y46" i="1"/>
  <c r="Z46" i="1"/>
  <c r="AA46" i="1"/>
  <c r="AB46" i="1"/>
  <c r="Y47" i="1"/>
  <c r="Z47" i="1"/>
  <c r="AA47" i="1"/>
  <c r="AB47" i="1"/>
  <c r="Y48" i="1"/>
  <c r="Z48" i="1"/>
  <c r="AA48" i="1"/>
  <c r="AB48" i="1"/>
  <c r="Y49" i="1"/>
  <c r="Z49" i="1"/>
  <c r="AA49" i="1"/>
  <c r="AB49" i="1"/>
  <c r="Y50" i="1"/>
  <c r="Z50" i="1"/>
  <c r="AA50" i="1"/>
  <c r="AB50" i="1"/>
  <c r="Y51" i="1"/>
  <c r="Z51" i="1"/>
  <c r="AA51" i="1"/>
  <c r="AB51" i="1"/>
  <c r="Y52" i="1"/>
  <c r="Z52" i="1"/>
  <c r="AA52" i="1"/>
  <c r="AB52" i="1"/>
  <c r="Y53" i="1"/>
  <c r="Z53" i="1"/>
  <c r="AA53" i="1"/>
  <c r="AB53" i="1"/>
  <c r="Y54" i="1"/>
  <c r="Z54" i="1"/>
  <c r="AA54" i="1"/>
  <c r="AB54" i="1"/>
  <c r="Y55" i="1"/>
  <c r="Z55" i="1"/>
  <c r="AA55" i="1"/>
  <c r="AB55" i="1"/>
  <c r="Y56" i="1"/>
  <c r="Z56" i="1"/>
  <c r="AA56" i="1"/>
  <c r="AB56" i="1"/>
  <c r="Y57" i="1"/>
  <c r="Z57" i="1"/>
  <c r="AA57" i="1"/>
  <c r="AB57" i="1"/>
  <c r="Y58" i="1"/>
  <c r="Z58" i="1"/>
  <c r="AA58" i="1"/>
  <c r="AB58" i="1"/>
  <c r="Y59" i="1"/>
  <c r="Z59" i="1"/>
  <c r="AA59" i="1"/>
  <c r="AB59" i="1"/>
  <c r="Y60" i="1"/>
  <c r="Z60" i="1"/>
  <c r="AA60" i="1"/>
  <c r="AB60" i="1"/>
  <c r="Y61" i="1"/>
  <c r="Z61" i="1"/>
  <c r="AA61" i="1"/>
  <c r="AB61" i="1"/>
  <c r="Y62" i="1"/>
  <c r="Z62" i="1"/>
  <c r="AA62" i="1"/>
  <c r="AB62" i="1"/>
  <c r="Y63" i="1"/>
  <c r="Z63" i="1"/>
  <c r="AA63" i="1"/>
  <c r="AB63" i="1"/>
  <c r="Y64" i="1"/>
  <c r="Z64" i="1"/>
  <c r="AA64" i="1"/>
  <c r="AB64" i="1"/>
  <c r="Y65" i="1"/>
  <c r="Z65" i="1"/>
  <c r="AA65" i="1"/>
  <c r="AB65" i="1"/>
  <c r="Y66" i="1"/>
  <c r="Z66" i="1"/>
  <c r="AA66" i="1"/>
  <c r="AB66" i="1"/>
  <c r="Y67" i="1"/>
  <c r="Z67" i="1"/>
  <c r="AA67" i="1"/>
  <c r="AB67" i="1"/>
  <c r="Y68" i="1"/>
  <c r="Z68" i="1"/>
  <c r="AA68" i="1"/>
  <c r="AB68" i="1"/>
  <c r="Y69" i="1"/>
  <c r="Z69" i="1"/>
  <c r="AA69" i="1"/>
  <c r="AB69" i="1"/>
  <c r="Y70" i="1"/>
  <c r="Z70" i="1"/>
  <c r="AA70" i="1"/>
  <c r="AB70" i="1"/>
  <c r="Y71" i="1"/>
  <c r="Z71" i="1"/>
  <c r="AA71" i="1"/>
  <c r="AB71" i="1"/>
  <c r="Y72" i="1"/>
  <c r="Z72" i="1"/>
  <c r="AA72" i="1"/>
  <c r="AB72" i="1"/>
  <c r="Y73" i="1"/>
  <c r="Z73" i="1"/>
  <c r="AA73" i="1"/>
  <c r="AB73" i="1"/>
  <c r="Y74" i="1"/>
  <c r="Z74" i="1"/>
  <c r="AA74" i="1"/>
  <c r="AB74" i="1"/>
  <c r="Y75" i="1"/>
  <c r="Z75" i="1"/>
  <c r="AA75" i="1"/>
  <c r="AB75" i="1"/>
  <c r="Y76" i="1"/>
  <c r="Z76" i="1"/>
  <c r="AA76" i="1"/>
  <c r="AB76" i="1"/>
  <c r="Y77" i="1"/>
  <c r="Z77" i="1"/>
  <c r="AA77" i="1"/>
  <c r="AB77" i="1"/>
  <c r="Y78" i="1"/>
  <c r="Z78" i="1"/>
  <c r="AA78" i="1"/>
  <c r="AB78" i="1"/>
  <c r="Y79" i="1"/>
  <c r="Z79" i="1"/>
  <c r="AA79" i="1"/>
  <c r="AB79" i="1"/>
  <c r="Y80" i="1"/>
  <c r="Z80" i="1"/>
  <c r="AA80" i="1"/>
  <c r="AB80" i="1"/>
  <c r="Y81" i="1"/>
  <c r="Z81" i="1"/>
  <c r="AA81" i="1"/>
  <c r="AB81" i="1"/>
  <c r="Y82" i="1"/>
  <c r="Z82" i="1"/>
  <c r="AA82" i="1"/>
  <c r="AB82" i="1"/>
  <c r="Y83" i="1"/>
  <c r="Z83" i="1"/>
  <c r="AA83" i="1"/>
  <c r="AB83" i="1"/>
  <c r="Y84" i="1"/>
  <c r="Z84" i="1"/>
  <c r="AA84" i="1"/>
  <c r="AB84" i="1"/>
  <c r="Y85" i="1"/>
  <c r="Z85" i="1"/>
  <c r="AA85" i="1"/>
  <c r="AB85" i="1"/>
  <c r="Y86" i="1"/>
  <c r="Z86" i="1"/>
  <c r="AA86" i="1"/>
  <c r="AB86" i="1"/>
  <c r="Y87" i="1"/>
  <c r="Z87" i="1"/>
  <c r="AA87" i="1"/>
  <c r="AB87" i="1"/>
  <c r="Y88" i="1"/>
  <c r="Z88" i="1"/>
  <c r="AA88" i="1"/>
  <c r="AB88" i="1"/>
  <c r="Y89" i="1"/>
  <c r="Z89" i="1"/>
  <c r="AA89" i="1"/>
  <c r="AB89" i="1"/>
  <c r="Y90" i="1"/>
  <c r="Z90" i="1"/>
  <c r="AA90" i="1"/>
  <c r="AB90" i="1"/>
  <c r="Y91" i="1"/>
  <c r="Z91" i="1"/>
  <c r="AA91" i="1"/>
  <c r="AB91" i="1"/>
  <c r="Y92" i="1"/>
  <c r="Z92" i="1"/>
  <c r="AA92" i="1"/>
  <c r="AB92" i="1"/>
  <c r="Y93" i="1"/>
  <c r="Z93" i="1"/>
  <c r="AA93" i="1"/>
  <c r="AB93" i="1"/>
  <c r="Y94" i="1"/>
  <c r="Z94" i="1"/>
  <c r="AA94" i="1"/>
  <c r="AB94" i="1"/>
  <c r="Y95" i="1"/>
  <c r="Z95" i="1"/>
  <c r="AA95" i="1"/>
  <c r="AB95" i="1"/>
  <c r="Y96" i="1"/>
  <c r="Z96" i="1"/>
  <c r="AA96" i="1"/>
  <c r="AB96" i="1"/>
  <c r="Y97" i="1"/>
  <c r="Z97" i="1"/>
  <c r="AA97" i="1"/>
  <c r="AB97" i="1"/>
  <c r="Y98" i="1"/>
  <c r="Z98" i="1"/>
  <c r="AA98" i="1"/>
  <c r="AB98" i="1"/>
  <c r="Y99" i="1"/>
  <c r="Z99" i="1"/>
  <c r="AA99" i="1"/>
  <c r="AB99" i="1"/>
  <c r="Y100" i="1"/>
  <c r="Z100" i="1"/>
  <c r="AA100" i="1"/>
  <c r="AB100" i="1"/>
  <c r="Y101" i="1"/>
  <c r="Z101" i="1"/>
  <c r="AA101" i="1"/>
  <c r="AB101" i="1"/>
  <c r="Y102" i="1"/>
  <c r="Z102" i="1"/>
  <c r="AA102" i="1"/>
  <c r="AB102" i="1"/>
  <c r="Y103" i="1"/>
  <c r="Z103" i="1"/>
  <c r="AA103" i="1"/>
  <c r="AB103" i="1"/>
  <c r="Y104" i="1"/>
  <c r="Z104" i="1"/>
  <c r="AA104" i="1"/>
  <c r="AB104" i="1"/>
  <c r="Y105" i="1"/>
  <c r="Z105" i="1"/>
  <c r="AA105" i="1"/>
  <c r="AB105" i="1"/>
  <c r="Y106" i="1"/>
  <c r="Z106" i="1"/>
  <c r="AA106" i="1"/>
  <c r="AB106" i="1"/>
  <c r="Y107" i="1"/>
  <c r="Z107" i="1"/>
  <c r="AA107" i="1"/>
  <c r="AB107" i="1"/>
  <c r="Y108" i="1"/>
  <c r="Z108" i="1"/>
  <c r="AA108" i="1"/>
  <c r="AB108" i="1"/>
  <c r="Y109" i="1"/>
  <c r="Z109" i="1"/>
  <c r="AA109" i="1"/>
  <c r="AB109" i="1"/>
  <c r="Y110" i="1"/>
  <c r="Z110" i="1"/>
  <c r="AA110" i="1"/>
  <c r="AB110" i="1"/>
  <c r="Y111" i="1"/>
  <c r="Z111" i="1"/>
  <c r="AA111" i="1"/>
  <c r="AB111" i="1"/>
  <c r="Y112" i="1"/>
  <c r="Z112" i="1"/>
  <c r="AA112" i="1"/>
  <c r="AB112" i="1"/>
  <c r="Y113" i="1"/>
  <c r="Z113" i="1"/>
  <c r="AA113" i="1"/>
  <c r="AB113" i="1"/>
  <c r="Y114" i="1"/>
  <c r="Z114" i="1"/>
  <c r="AA114" i="1"/>
  <c r="AB114" i="1"/>
  <c r="Y115" i="1"/>
  <c r="Z115" i="1"/>
  <c r="AA115" i="1"/>
  <c r="AB115" i="1"/>
  <c r="Y116" i="1"/>
  <c r="Z116" i="1"/>
  <c r="AA116" i="1"/>
  <c r="AB116" i="1"/>
  <c r="Y117" i="1"/>
  <c r="Z117" i="1"/>
  <c r="AA117" i="1"/>
  <c r="AB117" i="1"/>
  <c r="Y118" i="1"/>
  <c r="Z118" i="1"/>
  <c r="AA118" i="1"/>
  <c r="AB118" i="1"/>
  <c r="Y119" i="1"/>
  <c r="Z119" i="1"/>
  <c r="AA119" i="1"/>
  <c r="AB119" i="1"/>
  <c r="Y120" i="1"/>
  <c r="Z120" i="1"/>
  <c r="AA120" i="1"/>
  <c r="AB120" i="1"/>
  <c r="Y121" i="1"/>
  <c r="Z121" i="1"/>
  <c r="AA121" i="1"/>
  <c r="AB121" i="1"/>
  <c r="Y122" i="1"/>
  <c r="Z122" i="1"/>
  <c r="AA122" i="1"/>
  <c r="AB122" i="1"/>
  <c r="Y123" i="1"/>
  <c r="Z123" i="1"/>
  <c r="AA123" i="1"/>
  <c r="AB123" i="1"/>
  <c r="Y124" i="1"/>
  <c r="Z124" i="1"/>
  <c r="AA124" i="1"/>
  <c r="AB124" i="1"/>
  <c r="Y125" i="1"/>
  <c r="Z125" i="1"/>
  <c r="AA125" i="1"/>
  <c r="AB125" i="1"/>
  <c r="Y126" i="1"/>
  <c r="Z126" i="1"/>
  <c r="AA126" i="1"/>
  <c r="AB126" i="1"/>
  <c r="Y127" i="1"/>
  <c r="Z127" i="1"/>
  <c r="AA127" i="1"/>
  <c r="AB127" i="1"/>
  <c r="Y128" i="1"/>
  <c r="Z128" i="1"/>
  <c r="AA128" i="1"/>
  <c r="AB128" i="1"/>
  <c r="Y129" i="1"/>
  <c r="Z129" i="1"/>
  <c r="AA129" i="1"/>
  <c r="AB129" i="1"/>
  <c r="Y130" i="1"/>
  <c r="Z130" i="1"/>
  <c r="AA130" i="1"/>
  <c r="AB130" i="1"/>
  <c r="Y131" i="1"/>
  <c r="Z131" i="1"/>
  <c r="AA131" i="1"/>
  <c r="AB131" i="1"/>
  <c r="Y132" i="1"/>
  <c r="Z132" i="1"/>
  <c r="AA132" i="1"/>
  <c r="AB132" i="1"/>
  <c r="Y133" i="1"/>
  <c r="Z133" i="1"/>
  <c r="AA133" i="1"/>
  <c r="AB133" i="1"/>
  <c r="Y134" i="1"/>
  <c r="Z134" i="1"/>
  <c r="AA134" i="1"/>
  <c r="AB134" i="1"/>
  <c r="Y135" i="1"/>
  <c r="Z135" i="1"/>
  <c r="AA135" i="1"/>
  <c r="AB135" i="1"/>
  <c r="Y136" i="1"/>
  <c r="Z136" i="1"/>
  <c r="AA136" i="1"/>
  <c r="AB136" i="1"/>
  <c r="Y137" i="1"/>
  <c r="Z137" i="1"/>
  <c r="AA137" i="1"/>
  <c r="AB137" i="1"/>
  <c r="Y138" i="1"/>
  <c r="Z138" i="1"/>
  <c r="AA138" i="1"/>
  <c r="AB138" i="1"/>
  <c r="Y139" i="1"/>
  <c r="Z139" i="1"/>
  <c r="AA139" i="1"/>
  <c r="AB139" i="1"/>
  <c r="Y140" i="1"/>
  <c r="Z140" i="1"/>
  <c r="AA140" i="1"/>
  <c r="AB140" i="1"/>
  <c r="Y141" i="1"/>
  <c r="Z141" i="1"/>
  <c r="AA141" i="1"/>
  <c r="AB141" i="1"/>
  <c r="Y142" i="1"/>
  <c r="Z142" i="1"/>
  <c r="AA142" i="1"/>
  <c r="AB142" i="1"/>
  <c r="Y143" i="1"/>
  <c r="Z143" i="1"/>
  <c r="AA143" i="1"/>
  <c r="AB143" i="1"/>
  <c r="Y144" i="1"/>
  <c r="Z144" i="1"/>
  <c r="AA144" i="1"/>
  <c r="AB144" i="1"/>
  <c r="Y145" i="1"/>
  <c r="Z145" i="1"/>
  <c r="AA145" i="1"/>
  <c r="AB145" i="1"/>
  <c r="Y146" i="1"/>
  <c r="Z146" i="1"/>
  <c r="AA146" i="1"/>
  <c r="AB146" i="1"/>
  <c r="Y147" i="1"/>
  <c r="Z147" i="1"/>
  <c r="AA147" i="1"/>
  <c r="AB147" i="1"/>
  <c r="Y148" i="1"/>
  <c r="Z148" i="1"/>
  <c r="AA148" i="1"/>
  <c r="AB148" i="1"/>
  <c r="Y149" i="1"/>
  <c r="Z149" i="1"/>
  <c r="AA149" i="1"/>
  <c r="AB149" i="1"/>
  <c r="Y150" i="1"/>
  <c r="Z150" i="1"/>
  <c r="AA150" i="1"/>
  <c r="AB150" i="1"/>
  <c r="Y151" i="1"/>
  <c r="Z151" i="1"/>
  <c r="AA151" i="1"/>
  <c r="AB151" i="1"/>
  <c r="Y152" i="1"/>
  <c r="Z152" i="1"/>
  <c r="AA152" i="1"/>
  <c r="AB152" i="1"/>
  <c r="Y153" i="1"/>
  <c r="Z153" i="1"/>
  <c r="AA153" i="1"/>
  <c r="AB153" i="1"/>
  <c r="Y154" i="1"/>
  <c r="Z154" i="1"/>
  <c r="AA154" i="1"/>
  <c r="AB154" i="1"/>
  <c r="Y155" i="1"/>
  <c r="Z155" i="1"/>
  <c r="AA155" i="1"/>
  <c r="AB155" i="1"/>
  <c r="Y156" i="1"/>
  <c r="Z156" i="1"/>
  <c r="AA156" i="1"/>
  <c r="AB156" i="1"/>
  <c r="Y157" i="1"/>
  <c r="Z157" i="1"/>
  <c r="AA157" i="1"/>
  <c r="AB157" i="1"/>
  <c r="Y158" i="1"/>
  <c r="Z158" i="1"/>
  <c r="AA158" i="1"/>
  <c r="AB158" i="1"/>
  <c r="Y159" i="1"/>
  <c r="Z159" i="1"/>
  <c r="AA159" i="1"/>
  <c r="AB159" i="1"/>
  <c r="Y160" i="1"/>
  <c r="Z160" i="1"/>
  <c r="AA160" i="1"/>
  <c r="AB160" i="1"/>
  <c r="Y161" i="1"/>
  <c r="Z161" i="1"/>
  <c r="AA161" i="1"/>
  <c r="AB161" i="1"/>
  <c r="Y162" i="1"/>
  <c r="Z162" i="1"/>
  <c r="AA162" i="1"/>
  <c r="AB162" i="1"/>
  <c r="Y163" i="1"/>
  <c r="Z163" i="1"/>
  <c r="AA163" i="1"/>
  <c r="AB163" i="1"/>
  <c r="Y164" i="1"/>
  <c r="Z164" i="1"/>
  <c r="AA164" i="1"/>
  <c r="AB164" i="1"/>
  <c r="Y165" i="1"/>
  <c r="Z165" i="1"/>
  <c r="AA165" i="1"/>
  <c r="AB165" i="1"/>
  <c r="Y166" i="1"/>
  <c r="Z166" i="1"/>
  <c r="AA166" i="1"/>
  <c r="AB166" i="1"/>
  <c r="Y167" i="1"/>
  <c r="Z167" i="1"/>
  <c r="AA167" i="1"/>
  <c r="AB167" i="1"/>
  <c r="Y168" i="1"/>
  <c r="Z168" i="1"/>
  <c r="AA168" i="1"/>
  <c r="AB168" i="1"/>
  <c r="Y169" i="1"/>
  <c r="Z169" i="1"/>
  <c r="AA169" i="1"/>
  <c r="AB169" i="1"/>
  <c r="Y170" i="1"/>
  <c r="Z170" i="1"/>
  <c r="AA170" i="1"/>
  <c r="AB170" i="1"/>
  <c r="Y171" i="1"/>
  <c r="Z171" i="1"/>
  <c r="AA171" i="1"/>
  <c r="AB171" i="1"/>
  <c r="Y172" i="1"/>
  <c r="Z172" i="1"/>
  <c r="AA172" i="1"/>
  <c r="AB172" i="1"/>
  <c r="Y173" i="1"/>
  <c r="Z173" i="1"/>
  <c r="AA173" i="1"/>
  <c r="AB173" i="1"/>
  <c r="Y174" i="1"/>
  <c r="Z174" i="1"/>
  <c r="AA174" i="1"/>
  <c r="AB174" i="1"/>
  <c r="Y175" i="1"/>
  <c r="Z175" i="1"/>
  <c r="AA175" i="1"/>
  <c r="AB175" i="1"/>
  <c r="Y176" i="1"/>
  <c r="Z176" i="1"/>
  <c r="AA176" i="1"/>
  <c r="AB176" i="1"/>
  <c r="Y177" i="1"/>
  <c r="Z177" i="1"/>
  <c r="AA177" i="1"/>
  <c r="AB177" i="1"/>
  <c r="Y178" i="1"/>
  <c r="Z178" i="1"/>
  <c r="AA178" i="1"/>
  <c r="AB178" i="1"/>
  <c r="Y179" i="1"/>
  <c r="Z179" i="1"/>
  <c r="AA179" i="1"/>
  <c r="AB179" i="1"/>
  <c r="Y180" i="1"/>
  <c r="Z180" i="1"/>
  <c r="AA180" i="1"/>
  <c r="AB180" i="1"/>
  <c r="Y181" i="1"/>
  <c r="Z181" i="1"/>
  <c r="AA181" i="1"/>
  <c r="AB181" i="1"/>
  <c r="Y182" i="1"/>
  <c r="Z182" i="1"/>
  <c r="AA182" i="1"/>
  <c r="AB182" i="1"/>
  <c r="Y183" i="1"/>
  <c r="Z183" i="1"/>
  <c r="AA183" i="1"/>
  <c r="AB183" i="1"/>
  <c r="Y184" i="1"/>
  <c r="Z184" i="1"/>
  <c r="AA184" i="1"/>
  <c r="AB184" i="1"/>
  <c r="Y185" i="1"/>
  <c r="Z185" i="1"/>
  <c r="AA185" i="1"/>
  <c r="AB185" i="1"/>
  <c r="Y186" i="1"/>
  <c r="Z186" i="1"/>
  <c r="AA186" i="1"/>
  <c r="AB186" i="1"/>
  <c r="Y187" i="1"/>
  <c r="Z187" i="1"/>
  <c r="AA187" i="1"/>
  <c r="AB187" i="1"/>
  <c r="Y188" i="1"/>
  <c r="Z188" i="1"/>
  <c r="AA188" i="1"/>
  <c r="AB188" i="1"/>
  <c r="Y189" i="1"/>
  <c r="Z189" i="1"/>
  <c r="AA189" i="1"/>
  <c r="AB189" i="1"/>
  <c r="Y190" i="1"/>
  <c r="Z190" i="1"/>
  <c r="AA190" i="1"/>
  <c r="AB190" i="1"/>
  <c r="Y191" i="1"/>
  <c r="Z191" i="1"/>
  <c r="AA191" i="1"/>
  <c r="AB191" i="1"/>
  <c r="Y192" i="1"/>
  <c r="Z192" i="1"/>
  <c r="AA192" i="1"/>
  <c r="AB192" i="1"/>
  <c r="Y193" i="1"/>
  <c r="Z193" i="1"/>
  <c r="AA193" i="1"/>
  <c r="AB193" i="1"/>
  <c r="Y194" i="1"/>
  <c r="Z194" i="1"/>
  <c r="AA194" i="1"/>
  <c r="AB194" i="1"/>
  <c r="Y195" i="1"/>
  <c r="Z195" i="1"/>
  <c r="AA195" i="1"/>
  <c r="AB195" i="1"/>
  <c r="Y196" i="1"/>
  <c r="Z196" i="1"/>
  <c r="AA196" i="1"/>
  <c r="AB196" i="1"/>
  <c r="Y197" i="1"/>
  <c r="Z197" i="1"/>
  <c r="AA197" i="1"/>
  <c r="AB197" i="1"/>
  <c r="Y198" i="1"/>
  <c r="Z198" i="1"/>
  <c r="AA198" i="1"/>
  <c r="AB198" i="1"/>
  <c r="Y199" i="1"/>
  <c r="Z199" i="1"/>
  <c r="AA199" i="1"/>
  <c r="AB199" i="1"/>
  <c r="Y200" i="1"/>
  <c r="Z200" i="1"/>
  <c r="AA200" i="1"/>
  <c r="AB200" i="1"/>
  <c r="Y201" i="1"/>
  <c r="Z201" i="1"/>
  <c r="AA201" i="1"/>
  <c r="AB201" i="1"/>
  <c r="Y202" i="1"/>
  <c r="Z202" i="1"/>
  <c r="AA202" i="1"/>
  <c r="AB202" i="1"/>
  <c r="Y203" i="1"/>
  <c r="Z203" i="1"/>
  <c r="AA203" i="1"/>
  <c r="AB203" i="1"/>
  <c r="Y204" i="1"/>
  <c r="Z204" i="1"/>
  <c r="AA204" i="1"/>
  <c r="AB204" i="1"/>
  <c r="Y205" i="1"/>
  <c r="Z205" i="1"/>
  <c r="AA205" i="1"/>
  <c r="AB205" i="1"/>
  <c r="Y206" i="1"/>
  <c r="Z206" i="1"/>
  <c r="AA206" i="1"/>
  <c r="AB206" i="1"/>
  <c r="Y207" i="1"/>
  <c r="Z207" i="1"/>
  <c r="AA207" i="1"/>
  <c r="AB207" i="1"/>
  <c r="Y208" i="1"/>
  <c r="Z208" i="1"/>
  <c r="AA208" i="1"/>
  <c r="AB208" i="1"/>
  <c r="Y209" i="1"/>
  <c r="Z209" i="1"/>
  <c r="AA209" i="1"/>
  <c r="AB209" i="1"/>
  <c r="Y210" i="1"/>
  <c r="Z210" i="1"/>
  <c r="AA210" i="1"/>
  <c r="AB210" i="1"/>
  <c r="Y211" i="1"/>
  <c r="Z211" i="1"/>
  <c r="AA211" i="1"/>
  <c r="AB211" i="1"/>
  <c r="Y212" i="1"/>
  <c r="Z212" i="1"/>
  <c r="AA212" i="1"/>
  <c r="AB212" i="1"/>
  <c r="Y213" i="1"/>
  <c r="Z213" i="1"/>
  <c r="AA213" i="1"/>
  <c r="AB213" i="1"/>
  <c r="Y214" i="1"/>
  <c r="Z214" i="1"/>
  <c r="AA214" i="1"/>
  <c r="AB214" i="1"/>
  <c r="Y215" i="1"/>
  <c r="Z215" i="1"/>
  <c r="AA215" i="1"/>
  <c r="AB215" i="1"/>
  <c r="Y216" i="1"/>
  <c r="Z216" i="1"/>
  <c r="AA216" i="1"/>
  <c r="AB216" i="1"/>
  <c r="Y217" i="1"/>
  <c r="Z217" i="1"/>
  <c r="AA217" i="1"/>
  <c r="AB217" i="1"/>
  <c r="Y218" i="1"/>
  <c r="Z218" i="1"/>
  <c r="AA218" i="1"/>
  <c r="AB218" i="1"/>
  <c r="Y219" i="1"/>
  <c r="Z219" i="1"/>
  <c r="AA219" i="1"/>
  <c r="AB219" i="1"/>
  <c r="Y220" i="1"/>
  <c r="Z220" i="1"/>
  <c r="AA220" i="1"/>
  <c r="AB220" i="1"/>
  <c r="Y221" i="1"/>
  <c r="Z221" i="1"/>
  <c r="AA221" i="1"/>
  <c r="AB221" i="1"/>
  <c r="Y222" i="1"/>
  <c r="Z222" i="1"/>
  <c r="AA222" i="1"/>
  <c r="AB222" i="1"/>
  <c r="Y223" i="1"/>
  <c r="Z223" i="1"/>
  <c r="AA223" i="1"/>
  <c r="AB223" i="1"/>
  <c r="Y224" i="1"/>
  <c r="Z224" i="1"/>
  <c r="AA224" i="1"/>
  <c r="AB224" i="1"/>
  <c r="Y225" i="1"/>
  <c r="Z225" i="1"/>
  <c r="AA225" i="1"/>
  <c r="AB225" i="1"/>
  <c r="Y226" i="1"/>
  <c r="Z226" i="1"/>
  <c r="AA226" i="1"/>
  <c r="AB226" i="1"/>
  <c r="Y227" i="1"/>
  <c r="Z227" i="1"/>
  <c r="AA227" i="1"/>
  <c r="AB227" i="1"/>
  <c r="Y228" i="1"/>
  <c r="Z228" i="1"/>
  <c r="AA228" i="1"/>
  <c r="AB228" i="1"/>
  <c r="Y229" i="1"/>
  <c r="Z229" i="1"/>
  <c r="AA229" i="1"/>
  <c r="AB229" i="1"/>
  <c r="Y230" i="1"/>
  <c r="Z230" i="1"/>
  <c r="AA230" i="1"/>
  <c r="AB230" i="1"/>
  <c r="Y231" i="1"/>
  <c r="Z231" i="1"/>
  <c r="AA231" i="1"/>
  <c r="AB231" i="1"/>
  <c r="Y232" i="1"/>
  <c r="Z232" i="1"/>
  <c r="AA232" i="1"/>
  <c r="AB232" i="1"/>
  <c r="Y233" i="1"/>
  <c r="Z233" i="1"/>
  <c r="AA233" i="1"/>
  <c r="AB233" i="1"/>
  <c r="Y234" i="1"/>
  <c r="Z234" i="1"/>
  <c r="AA234" i="1"/>
  <c r="AB234" i="1"/>
  <c r="Y235" i="1"/>
  <c r="Z235" i="1"/>
  <c r="AA235" i="1"/>
  <c r="AB235" i="1"/>
  <c r="Y236" i="1"/>
  <c r="Z236" i="1"/>
  <c r="AA236" i="1"/>
  <c r="AB236" i="1"/>
  <c r="Y237" i="1"/>
  <c r="Z237" i="1"/>
  <c r="AA237" i="1"/>
  <c r="AB237" i="1"/>
  <c r="Y238" i="1"/>
  <c r="Z238" i="1"/>
  <c r="AA238" i="1"/>
  <c r="AB238" i="1"/>
  <c r="Y239" i="1"/>
  <c r="Z239" i="1"/>
  <c r="AA239" i="1"/>
  <c r="AB239" i="1"/>
  <c r="Y240" i="1"/>
  <c r="Z240" i="1"/>
  <c r="AA240" i="1"/>
  <c r="AB240" i="1"/>
  <c r="Y241" i="1"/>
  <c r="Z241" i="1"/>
  <c r="AA241" i="1"/>
  <c r="AB241" i="1"/>
  <c r="Y242" i="1"/>
  <c r="Z242" i="1"/>
  <c r="AA242" i="1"/>
  <c r="AB242" i="1"/>
  <c r="Y243" i="1"/>
  <c r="Z243" i="1"/>
  <c r="AA243" i="1"/>
  <c r="AB243" i="1"/>
  <c r="Y244" i="1"/>
  <c r="Z244" i="1"/>
  <c r="AA244" i="1"/>
  <c r="AB244" i="1"/>
  <c r="Y245" i="1"/>
  <c r="Z245" i="1"/>
  <c r="AA245" i="1"/>
  <c r="AB245" i="1"/>
  <c r="Y246" i="1"/>
  <c r="Z246" i="1"/>
  <c r="AA246" i="1"/>
  <c r="AB246" i="1"/>
  <c r="Y247" i="1"/>
  <c r="Z247" i="1"/>
  <c r="AA247" i="1"/>
  <c r="AB247" i="1"/>
  <c r="Y248" i="1"/>
  <c r="Z248" i="1"/>
  <c r="AA248" i="1"/>
  <c r="AB248" i="1"/>
  <c r="Y249" i="1"/>
  <c r="Z249" i="1"/>
  <c r="AA249" i="1"/>
  <c r="AB249" i="1"/>
  <c r="Y250" i="1"/>
  <c r="Z250" i="1"/>
  <c r="AA250" i="1"/>
  <c r="AB250" i="1"/>
  <c r="Y251" i="1"/>
  <c r="Z251" i="1"/>
  <c r="AA251" i="1"/>
  <c r="AB251" i="1"/>
  <c r="Y252" i="1"/>
  <c r="Z252" i="1"/>
  <c r="AA252" i="1"/>
  <c r="AB252" i="1"/>
  <c r="Y253" i="1"/>
  <c r="Z253" i="1"/>
  <c r="AA253" i="1"/>
  <c r="AB253" i="1"/>
  <c r="Y254" i="1"/>
  <c r="Z254" i="1"/>
  <c r="AA254" i="1"/>
  <c r="AB254" i="1"/>
  <c r="Y255" i="1"/>
  <c r="Z255" i="1"/>
  <c r="AA255" i="1"/>
  <c r="AB255" i="1"/>
  <c r="Y256" i="1"/>
  <c r="Z256" i="1"/>
  <c r="AA256" i="1"/>
  <c r="AB256" i="1"/>
  <c r="Y257" i="1"/>
  <c r="Z257" i="1"/>
  <c r="AA257" i="1"/>
  <c r="AB257" i="1"/>
  <c r="Y258" i="1"/>
  <c r="Z258" i="1"/>
  <c r="AA258" i="1"/>
  <c r="AB258" i="1"/>
  <c r="M5" i="1"/>
  <c r="X5" i="1" s="1"/>
  <c r="AM5" i="1" s="1"/>
  <c r="M6" i="1"/>
  <c r="X6" i="1" s="1"/>
  <c r="AM6" i="1" s="1"/>
  <c r="M7" i="1"/>
  <c r="X7" i="1" s="1"/>
  <c r="AM7" i="1" s="1"/>
  <c r="M8" i="1"/>
  <c r="X8" i="1" s="1"/>
  <c r="M9" i="1"/>
  <c r="X9" i="1" s="1"/>
  <c r="AM9" i="1" s="1"/>
  <c r="M10" i="1"/>
  <c r="X10" i="1" s="1"/>
  <c r="AM10" i="1" s="1"/>
  <c r="M11" i="1"/>
  <c r="X11" i="1" s="1"/>
  <c r="AM11" i="1" s="1"/>
  <c r="M12" i="1"/>
  <c r="X12" i="1" s="1"/>
  <c r="AM12" i="1" s="1"/>
  <c r="M13" i="1"/>
  <c r="X13" i="1" s="1"/>
  <c r="AM13" i="1" s="1"/>
  <c r="M14" i="1"/>
  <c r="X14" i="1" s="1"/>
  <c r="AM14" i="1" s="1"/>
  <c r="M15" i="1"/>
  <c r="X15" i="1" s="1"/>
  <c r="AM15" i="1" s="1"/>
  <c r="M16" i="1"/>
  <c r="X16" i="1" s="1"/>
  <c r="AM16" i="1" s="1"/>
  <c r="M17" i="1"/>
  <c r="X17" i="1" s="1"/>
  <c r="AM17" i="1" s="1"/>
  <c r="M18" i="1"/>
  <c r="X18" i="1" s="1"/>
  <c r="AM18" i="1" s="1"/>
  <c r="M19" i="1"/>
  <c r="X19" i="1" s="1"/>
  <c r="AM19" i="1" s="1"/>
  <c r="M20" i="1"/>
  <c r="X20" i="1" s="1"/>
  <c r="AM20" i="1" s="1"/>
  <c r="M21" i="1"/>
  <c r="X21" i="1" s="1"/>
  <c r="AM21" i="1" s="1"/>
  <c r="M22" i="1"/>
  <c r="X22" i="1" s="1"/>
  <c r="AM22" i="1" s="1"/>
  <c r="M23" i="1"/>
  <c r="X23" i="1" s="1"/>
  <c r="AM23" i="1" s="1"/>
  <c r="M24" i="1"/>
  <c r="X24" i="1" s="1"/>
  <c r="AM24" i="1" s="1"/>
  <c r="M25" i="1"/>
  <c r="X25" i="1" s="1"/>
  <c r="AM25" i="1" s="1"/>
  <c r="M26" i="1"/>
  <c r="X26" i="1" s="1"/>
  <c r="AM26" i="1" s="1"/>
  <c r="M27" i="1"/>
  <c r="X27" i="1" s="1"/>
  <c r="AM27" i="1" s="1"/>
  <c r="M28" i="1"/>
  <c r="X28" i="1" s="1"/>
  <c r="AM28" i="1" s="1"/>
  <c r="M29" i="1"/>
  <c r="X29" i="1" s="1"/>
  <c r="AM29" i="1" s="1"/>
  <c r="M30" i="1"/>
  <c r="X30" i="1" s="1"/>
  <c r="AM30" i="1" s="1"/>
  <c r="M31" i="1"/>
  <c r="X31" i="1" s="1"/>
  <c r="AM31" i="1" s="1"/>
  <c r="M32" i="1"/>
  <c r="X32" i="1" s="1"/>
  <c r="AM32" i="1" s="1"/>
  <c r="M33" i="1"/>
  <c r="X33" i="1" s="1"/>
  <c r="AM33" i="1" s="1"/>
  <c r="M34" i="1"/>
  <c r="X34" i="1" s="1"/>
  <c r="AM34" i="1" s="1"/>
  <c r="M35" i="1"/>
  <c r="X35" i="1" s="1"/>
  <c r="AM35" i="1" s="1"/>
  <c r="M36" i="1"/>
  <c r="X36" i="1" s="1"/>
  <c r="AM36" i="1" s="1"/>
  <c r="M37" i="1"/>
  <c r="X37" i="1" s="1"/>
  <c r="AM37" i="1" s="1"/>
  <c r="M38" i="1"/>
  <c r="X38" i="1" s="1"/>
  <c r="AM38" i="1" s="1"/>
  <c r="M39" i="1"/>
  <c r="X39" i="1" s="1"/>
  <c r="AM39" i="1" s="1"/>
  <c r="M40" i="1"/>
  <c r="X40" i="1" s="1"/>
  <c r="AM40" i="1" s="1"/>
  <c r="M41" i="1"/>
  <c r="X41" i="1" s="1"/>
  <c r="AM41" i="1" s="1"/>
  <c r="M42" i="1"/>
  <c r="X42" i="1" s="1"/>
  <c r="AM42" i="1" s="1"/>
  <c r="M43" i="1"/>
  <c r="X43" i="1" s="1"/>
  <c r="AM43" i="1" s="1"/>
  <c r="M44" i="1"/>
  <c r="X44" i="1" s="1"/>
  <c r="AM44" i="1" s="1"/>
  <c r="M45" i="1"/>
  <c r="X45" i="1" s="1"/>
  <c r="AM45" i="1" s="1"/>
  <c r="M46" i="1"/>
  <c r="X46" i="1" s="1"/>
  <c r="AM46" i="1" s="1"/>
  <c r="M47" i="1"/>
  <c r="X47" i="1" s="1"/>
  <c r="AM47" i="1" s="1"/>
  <c r="M48" i="1"/>
  <c r="X48" i="1" s="1"/>
  <c r="AM48" i="1" s="1"/>
  <c r="M49" i="1"/>
  <c r="X49" i="1" s="1"/>
  <c r="AM49" i="1" s="1"/>
  <c r="M50" i="1"/>
  <c r="X50" i="1" s="1"/>
  <c r="AM50" i="1" s="1"/>
  <c r="M51" i="1"/>
  <c r="X51" i="1" s="1"/>
  <c r="AM51" i="1" s="1"/>
  <c r="M52" i="1"/>
  <c r="X52" i="1" s="1"/>
  <c r="AM52" i="1" s="1"/>
  <c r="M53" i="1"/>
  <c r="X53" i="1" s="1"/>
  <c r="AM53" i="1" s="1"/>
  <c r="M54" i="1"/>
  <c r="X54" i="1" s="1"/>
  <c r="AM54" i="1" s="1"/>
  <c r="M55" i="1"/>
  <c r="X55" i="1" s="1"/>
  <c r="AM55" i="1" s="1"/>
  <c r="M56" i="1"/>
  <c r="X56" i="1" s="1"/>
  <c r="AM56" i="1" s="1"/>
  <c r="M57" i="1"/>
  <c r="X57" i="1" s="1"/>
  <c r="AM57" i="1" s="1"/>
  <c r="M58" i="1"/>
  <c r="X58" i="1" s="1"/>
  <c r="AM58" i="1" s="1"/>
  <c r="M59" i="1"/>
  <c r="X59" i="1" s="1"/>
  <c r="AM59" i="1" s="1"/>
  <c r="M60" i="1"/>
  <c r="X60" i="1" s="1"/>
  <c r="AM60" i="1" s="1"/>
  <c r="M61" i="1"/>
  <c r="X61" i="1" s="1"/>
  <c r="AM61" i="1" s="1"/>
  <c r="M62" i="1"/>
  <c r="X62" i="1" s="1"/>
  <c r="AM62" i="1" s="1"/>
  <c r="M63" i="1"/>
  <c r="X63" i="1" s="1"/>
  <c r="AM63" i="1" s="1"/>
  <c r="M64" i="1"/>
  <c r="X64" i="1" s="1"/>
  <c r="AM64" i="1" s="1"/>
  <c r="M65" i="1"/>
  <c r="X65" i="1" s="1"/>
  <c r="AM65" i="1" s="1"/>
  <c r="M66" i="1"/>
  <c r="X66" i="1" s="1"/>
  <c r="AM66" i="1" s="1"/>
  <c r="M67" i="1"/>
  <c r="X67" i="1" s="1"/>
  <c r="AM67" i="1" s="1"/>
  <c r="M68" i="1"/>
  <c r="X68" i="1" s="1"/>
  <c r="AM68" i="1" s="1"/>
  <c r="M69" i="1"/>
  <c r="X69" i="1" s="1"/>
  <c r="AM69" i="1" s="1"/>
  <c r="M70" i="1"/>
  <c r="X70" i="1" s="1"/>
  <c r="AM70" i="1" s="1"/>
  <c r="M71" i="1"/>
  <c r="X71" i="1" s="1"/>
  <c r="AM71" i="1" s="1"/>
  <c r="M72" i="1"/>
  <c r="X72" i="1" s="1"/>
  <c r="AM72" i="1" s="1"/>
  <c r="M73" i="1"/>
  <c r="X73" i="1" s="1"/>
  <c r="AM73" i="1" s="1"/>
  <c r="M74" i="1"/>
  <c r="X74" i="1" s="1"/>
  <c r="AM74" i="1" s="1"/>
  <c r="M75" i="1"/>
  <c r="X75" i="1" s="1"/>
  <c r="AM75" i="1" s="1"/>
  <c r="M76" i="1"/>
  <c r="X76" i="1" s="1"/>
  <c r="AM76" i="1" s="1"/>
  <c r="M77" i="1"/>
  <c r="X77" i="1" s="1"/>
  <c r="AM77" i="1" s="1"/>
  <c r="M78" i="1"/>
  <c r="X78" i="1" s="1"/>
  <c r="AM78" i="1" s="1"/>
  <c r="M79" i="1"/>
  <c r="X79" i="1" s="1"/>
  <c r="AM79" i="1" s="1"/>
  <c r="M80" i="1"/>
  <c r="X80" i="1" s="1"/>
  <c r="AM80" i="1" s="1"/>
  <c r="M81" i="1"/>
  <c r="X81" i="1" s="1"/>
  <c r="AM81" i="1" s="1"/>
  <c r="M82" i="1"/>
  <c r="X82" i="1" s="1"/>
  <c r="AM82" i="1" s="1"/>
  <c r="M83" i="1"/>
  <c r="X83" i="1" s="1"/>
  <c r="AM83" i="1" s="1"/>
  <c r="M84" i="1"/>
  <c r="X84" i="1" s="1"/>
  <c r="AM84" i="1" s="1"/>
  <c r="M85" i="1"/>
  <c r="X85" i="1" s="1"/>
  <c r="AM85" i="1" s="1"/>
  <c r="M86" i="1"/>
  <c r="X86" i="1" s="1"/>
  <c r="AM86" i="1" s="1"/>
  <c r="M87" i="1"/>
  <c r="X87" i="1" s="1"/>
  <c r="AM87" i="1" s="1"/>
  <c r="M88" i="1"/>
  <c r="X88" i="1" s="1"/>
  <c r="AM88" i="1" s="1"/>
  <c r="M89" i="1"/>
  <c r="X89" i="1" s="1"/>
  <c r="AM89" i="1" s="1"/>
  <c r="M90" i="1"/>
  <c r="X90" i="1" s="1"/>
  <c r="AM90" i="1" s="1"/>
  <c r="M91" i="1"/>
  <c r="X91" i="1" s="1"/>
  <c r="AM91" i="1" s="1"/>
  <c r="M92" i="1"/>
  <c r="X92" i="1" s="1"/>
  <c r="AM92" i="1" s="1"/>
  <c r="M93" i="1"/>
  <c r="X93" i="1" s="1"/>
  <c r="AM93" i="1" s="1"/>
  <c r="M94" i="1"/>
  <c r="X94" i="1" s="1"/>
  <c r="AM94" i="1" s="1"/>
  <c r="M95" i="1"/>
  <c r="X95" i="1" s="1"/>
  <c r="AM95" i="1" s="1"/>
  <c r="M96" i="1"/>
  <c r="X96" i="1" s="1"/>
  <c r="AM96" i="1" s="1"/>
  <c r="M97" i="1"/>
  <c r="X97" i="1" s="1"/>
  <c r="AM97" i="1" s="1"/>
  <c r="M98" i="1"/>
  <c r="X98" i="1" s="1"/>
  <c r="AM98" i="1" s="1"/>
  <c r="M99" i="1"/>
  <c r="X99" i="1" s="1"/>
  <c r="AM99" i="1" s="1"/>
  <c r="M100" i="1"/>
  <c r="X100" i="1" s="1"/>
  <c r="AM100" i="1" s="1"/>
  <c r="M101" i="1"/>
  <c r="X101" i="1" s="1"/>
  <c r="AM101" i="1" s="1"/>
  <c r="M102" i="1"/>
  <c r="X102" i="1" s="1"/>
  <c r="AM102" i="1" s="1"/>
  <c r="M103" i="1"/>
  <c r="X103" i="1" s="1"/>
  <c r="AM103" i="1" s="1"/>
  <c r="M104" i="1"/>
  <c r="X104" i="1" s="1"/>
  <c r="AM104" i="1" s="1"/>
  <c r="M105" i="1"/>
  <c r="X105" i="1" s="1"/>
  <c r="AM105" i="1" s="1"/>
  <c r="M106" i="1"/>
  <c r="X106" i="1" s="1"/>
  <c r="AM106" i="1" s="1"/>
  <c r="M107" i="1"/>
  <c r="X107" i="1" s="1"/>
  <c r="AM107" i="1" s="1"/>
  <c r="M108" i="1"/>
  <c r="X108" i="1" s="1"/>
  <c r="AM108" i="1" s="1"/>
  <c r="M109" i="1"/>
  <c r="X109" i="1" s="1"/>
  <c r="AM109" i="1" s="1"/>
  <c r="M110" i="1"/>
  <c r="X110" i="1" s="1"/>
  <c r="AM110" i="1" s="1"/>
  <c r="M111" i="1"/>
  <c r="X111" i="1" s="1"/>
  <c r="AM111" i="1" s="1"/>
  <c r="M112" i="1"/>
  <c r="X112" i="1" s="1"/>
  <c r="AM112" i="1" s="1"/>
  <c r="M113" i="1"/>
  <c r="X113" i="1" s="1"/>
  <c r="AM113" i="1" s="1"/>
  <c r="M114" i="1"/>
  <c r="X114" i="1" s="1"/>
  <c r="AM114" i="1" s="1"/>
  <c r="M115" i="1"/>
  <c r="X115" i="1" s="1"/>
  <c r="AM115" i="1" s="1"/>
  <c r="M116" i="1"/>
  <c r="X116" i="1" s="1"/>
  <c r="AM116" i="1" s="1"/>
  <c r="M117" i="1"/>
  <c r="X117" i="1" s="1"/>
  <c r="AM117" i="1" s="1"/>
  <c r="M118" i="1"/>
  <c r="X118" i="1" s="1"/>
  <c r="AM118" i="1" s="1"/>
  <c r="M119" i="1"/>
  <c r="X119" i="1" s="1"/>
  <c r="AM119" i="1" s="1"/>
  <c r="M120" i="1"/>
  <c r="X120" i="1" s="1"/>
  <c r="AM120" i="1" s="1"/>
  <c r="M121" i="1"/>
  <c r="X121" i="1" s="1"/>
  <c r="AM121" i="1" s="1"/>
  <c r="M122" i="1"/>
  <c r="X122" i="1" s="1"/>
  <c r="AM122" i="1" s="1"/>
  <c r="M123" i="1"/>
  <c r="X123" i="1" s="1"/>
  <c r="AM123" i="1" s="1"/>
  <c r="M124" i="1"/>
  <c r="X124" i="1" s="1"/>
  <c r="AM124" i="1" s="1"/>
  <c r="M125" i="1"/>
  <c r="X125" i="1" s="1"/>
  <c r="AM125" i="1" s="1"/>
  <c r="M126" i="1"/>
  <c r="X126" i="1" s="1"/>
  <c r="AM126" i="1" s="1"/>
  <c r="M127" i="1"/>
  <c r="X127" i="1" s="1"/>
  <c r="AM127" i="1" s="1"/>
  <c r="M128" i="1"/>
  <c r="X128" i="1" s="1"/>
  <c r="AM128" i="1" s="1"/>
  <c r="M129" i="1"/>
  <c r="X129" i="1" s="1"/>
  <c r="AM129" i="1" s="1"/>
  <c r="M130" i="1"/>
  <c r="X130" i="1" s="1"/>
  <c r="AM130" i="1" s="1"/>
  <c r="M131" i="1"/>
  <c r="X131" i="1" s="1"/>
  <c r="AM131" i="1" s="1"/>
  <c r="M132" i="1"/>
  <c r="X132" i="1" s="1"/>
  <c r="AM132" i="1" s="1"/>
  <c r="M133" i="1"/>
  <c r="X133" i="1" s="1"/>
  <c r="AM133" i="1" s="1"/>
  <c r="M134" i="1"/>
  <c r="X134" i="1" s="1"/>
  <c r="AM134" i="1" s="1"/>
  <c r="M135" i="1"/>
  <c r="X135" i="1" s="1"/>
  <c r="AM135" i="1" s="1"/>
  <c r="M136" i="1"/>
  <c r="X136" i="1" s="1"/>
  <c r="AM136" i="1" s="1"/>
  <c r="M137" i="1"/>
  <c r="X137" i="1" s="1"/>
  <c r="AM137" i="1" s="1"/>
  <c r="M138" i="1"/>
  <c r="X138" i="1" s="1"/>
  <c r="AM138" i="1" s="1"/>
  <c r="M139" i="1"/>
  <c r="X139" i="1" s="1"/>
  <c r="AM139" i="1" s="1"/>
  <c r="M140" i="1"/>
  <c r="X140" i="1" s="1"/>
  <c r="AM140" i="1" s="1"/>
  <c r="M141" i="1"/>
  <c r="X141" i="1" s="1"/>
  <c r="AM141" i="1" s="1"/>
  <c r="M142" i="1"/>
  <c r="X142" i="1" s="1"/>
  <c r="AM142" i="1" s="1"/>
  <c r="M143" i="1"/>
  <c r="X143" i="1" s="1"/>
  <c r="AM143" i="1" s="1"/>
  <c r="M144" i="1"/>
  <c r="X144" i="1" s="1"/>
  <c r="AM144" i="1" s="1"/>
  <c r="M145" i="1"/>
  <c r="X145" i="1" s="1"/>
  <c r="AM145" i="1" s="1"/>
  <c r="M146" i="1"/>
  <c r="X146" i="1" s="1"/>
  <c r="AM146" i="1" s="1"/>
  <c r="M147" i="1"/>
  <c r="X147" i="1" s="1"/>
  <c r="AM147" i="1" s="1"/>
  <c r="M148" i="1"/>
  <c r="X148" i="1" s="1"/>
  <c r="AM148" i="1" s="1"/>
  <c r="M149" i="1"/>
  <c r="X149" i="1" s="1"/>
  <c r="AM149" i="1" s="1"/>
  <c r="M150" i="1"/>
  <c r="X150" i="1" s="1"/>
  <c r="AM150" i="1" s="1"/>
  <c r="M151" i="1"/>
  <c r="X151" i="1" s="1"/>
  <c r="AM151" i="1" s="1"/>
  <c r="M152" i="1"/>
  <c r="X152" i="1" s="1"/>
  <c r="AM152" i="1" s="1"/>
  <c r="M153" i="1"/>
  <c r="X153" i="1" s="1"/>
  <c r="AM153" i="1" s="1"/>
  <c r="M154" i="1"/>
  <c r="X154" i="1" s="1"/>
  <c r="AM154" i="1" s="1"/>
  <c r="M155" i="1"/>
  <c r="X155" i="1" s="1"/>
  <c r="AM155" i="1" s="1"/>
  <c r="M156" i="1"/>
  <c r="X156" i="1" s="1"/>
  <c r="AM156" i="1" s="1"/>
  <c r="M157" i="1"/>
  <c r="X157" i="1" s="1"/>
  <c r="AM157" i="1" s="1"/>
  <c r="M158" i="1"/>
  <c r="X158" i="1" s="1"/>
  <c r="AM158" i="1" s="1"/>
  <c r="M159" i="1"/>
  <c r="X159" i="1" s="1"/>
  <c r="AM159" i="1" s="1"/>
  <c r="M160" i="1"/>
  <c r="X160" i="1" s="1"/>
  <c r="AM160" i="1" s="1"/>
  <c r="M161" i="1"/>
  <c r="X161" i="1" s="1"/>
  <c r="AM161" i="1" s="1"/>
  <c r="M162" i="1"/>
  <c r="X162" i="1" s="1"/>
  <c r="AM162" i="1" s="1"/>
  <c r="M163" i="1"/>
  <c r="X163" i="1" s="1"/>
  <c r="AM163" i="1" s="1"/>
  <c r="M164" i="1"/>
  <c r="X164" i="1" s="1"/>
  <c r="AM164" i="1" s="1"/>
  <c r="M165" i="1"/>
  <c r="X165" i="1" s="1"/>
  <c r="AM165" i="1" s="1"/>
  <c r="M166" i="1"/>
  <c r="X166" i="1" s="1"/>
  <c r="AM166" i="1" s="1"/>
  <c r="M167" i="1"/>
  <c r="X167" i="1" s="1"/>
  <c r="AM167" i="1" s="1"/>
  <c r="M168" i="1"/>
  <c r="X168" i="1" s="1"/>
  <c r="AM168" i="1" s="1"/>
  <c r="M169" i="1"/>
  <c r="X169" i="1" s="1"/>
  <c r="AM169" i="1" s="1"/>
  <c r="M170" i="1"/>
  <c r="X170" i="1" s="1"/>
  <c r="AM170" i="1" s="1"/>
  <c r="M171" i="1"/>
  <c r="X171" i="1" s="1"/>
  <c r="AM171" i="1" s="1"/>
  <c r="M172" i="1"/>
  <c r="X172" i="1" s="1"/>
  <c r="AM172" i="1" s="1"/>
  <c r="M173" i="1"/>
  <c r="X173" i="1" s="1"/>
  <c r="AM173" i="1" s="1"/>
  <c r="M174" i="1"/>
  <c r="X174" i="1" s="1"/>
  <c r="AM174" i="1" s="1"/>
  <c r="M175" i="1"/>
  <c r="X175" i="1" s="1"/>
  <c r="AM175" i="1" s="1"/>
  <c r="M176" i="1"/>
  <c r="X176" i="1" s="1"/>
  <c r="AM176" i="1" s="1"/>
  <c r="M177" i="1"/>
  <c r="X177" i="1" s="1"/>
  <c r="AM177" i="1" s="1"/>
  <c r="M178" i="1"/>
  <c r="X178" i="1" s="1"/>
  <c r="AM178" i="1" s="1"/>
  <c r="M179" i="1"/>
  <c r="X179" i="1" s="1"/>
  <c r="AM179" i="1" s="1"/>
  <c r="M180" i="1"/>
  <c r="X180" i="1" s="1"/>
  <c r="AM180" i="1" s="1"/>
  <c r="M181" i="1"/>
  <c r="X181" i="1" s="1"/>
  <c r="AM181" i="1" s="1"/>
  <c r="M182" i="1"/>
  <c r="X182" i="1" s="1"/>
  <c r="AM182" i="1" s="1"/>
  <c r="M183" i="1"/>
  <c r="X183" i="1" s="1"/>
  <c r="AM183" i="1" s="1"/>
  <c r="M184" i="1"/>
  <c r="X184" i="1" s="1"/>
  <c r="AM184" i="1" s="1"/>
  <c r="M185" i="1"/>
  <c r="X185" i="1" s="1"/>
  <c r="AM185" i="1" s="1"/>
  <c r="M186" i="1"/>
  <c r="X186" i="1" s="1"/>
  <c r="AM186" i="1" s="1"/>
  <c r="M187" i="1"/>
  <c r="X187" i="1" s="1"/>
  <c r="AM187" i="1" s="1"/>
  <c r="M188" i="1"/>
  <c r="X188" i="1" s="1"/>
  <c r="AM188" i="1" s="1"/>
  <c r="M189" i="1"/>
  <c r="X189" i="1" s="1"/>
  <c r="AM189" i="1" s="1"/>
  <c r="M190" i="1"/>
  <c r="X190" i="1" s="1"/>
  <c r="AM190" i="1" s="1"/>
  <c r="M191" i="1"/>
  <c r="X191" i="1" s="1"/>
  <c r="AM191" i="1" s="1"/>
  <c r="M192" i="1"/>
  <c r="X192" i="1" s="1"/>
  <c r="AM192" i="1" s="1"/>
  <c r="M193" i="1"/>
  <c r="X193" i="1" s="1"/>
  <c r="AM193" i="1" s="1"/>
  <c r="M194" i="1"/>
  <c r="X194" i="1" s="1"/>
  <c r="AM194" i="1" s="1"/>
  <c r="M195" i="1"/>
  <c r="X195" i="1" s="1"/>
  <c r="AM195" i="1" s="1"/>
  <c r="M196" i="1"/>
  <c r="X196" i="1" s="1"/>
  <c r="AM196" i="1" s="1"/>
  <c r="M197" i="1"/>
  <c r="X197" i="1" s="1"/>
  <c r="AM197" i="1" s="1"/>
  <c r="M198" i="1"/>
  <c r="X198" i="1" s="1"/>
  <c r="AM198" i="1" s="1"/>
  <c r="M199" i="1"/>
  <c r="X199" i="1" s="1"/>
  <c r="AM199" i="1" s="1"/>
  <c r="M200" i="1"/>
  <c r="X200" i="1" s="1"/>
  <c r="AM200" i="1" s="1"/>
  <c r="M201" i="1"/>
  <c r="X201" i="1" s="1"/>
  <c r="AM201" i="1" s="1"/>
  <c r="M202" i="1"/>
  <c r="X202" i="1" s="1"/>
  <c r="AM202" i="1" s="1"/>
  <c r="M203" i="1"/>
  <c r="X203" i="1" s="1"/>
  <c r="AM203" i="1" s="1"/>
  <c r="M204" i="1"/>
  <c r="X204" i="1" s="1"/>
  <c r="AM204" i="1" s="1"/>
  <c r="M205" i="1"/>
  <c r="X205" i="1" s="1"/>
  <c r="AM205" i="1" s="1"/>
  <c r="M206" i="1"/>
  <c r="X206" i="1" s="1"/>
  <c r="AM206" i="1" s="1"/>
  <c r="M207" i="1"/>
  <c r="X207" i="1" s="1"/>
  <c r="AM207" i="1" s="1"/>
  <c r="M208" i="1"/>
  <c r="X208" i="1" s="1"/>
  <c r="AM208" i="1" s="1"/>
  <c r="M209" i="1"/>
  <c r="X209" i="1" s="1"/>
  <c r="AM209" i="1" s="1"/>
  <c r="M210" i="1"/>
  <c r="X210" i="1" s="1"/>
  <c r="AM210" i="1" s="1"/>
  <c r="M211" i="1"/>
  <c r="X211" i="1" s="1"/>
  <c r="AM211" i="1" s="1"/>
  <c r="M212" i="1"/>
  <c r="X212" i="1" s="1"/>
  <c r="AM212" i="1" s="1"/>
  <c r="M213" i="1"/>
  <c r="X213" i="1" s="1"/>
  <c r="AM213" i="1" s="1"/>
  <c r="M214" i="1"/>
  <c r="X214" i="1" s="1"/>
  <c r="AM214" i="1" s="1"/>
  <c r="M215" i="1"/>
  <c r="X215" i="1" s="1"/>
  <c r="AM215" i="1" s="1"/>
  <c r="M216" i="1"/>
  <c r="X216" i="1" s="1"/>
  <c r="AM216" i="1" s="1"/>
  <c r="M217" i="1"/>
  <c r="X217" i="1" s="1"/>
  <c r="AM217" i="1" s="1"/>
  <c r="M218" i="1"/>
  <c r="X218" i="1" s="1"/>
  <c r="AM218" i="1" s="1"/>
  <c r="M219" i="1"/>
  <c r="X219" i="1" s="1"/>
  <c r="AM219" i="1" s="1"/>
  <c r="M220" i="1"/>
  <c r="X220" i="1" s="1"/>
  <c r="AM220" i="1" s="1"/>
  <c r="M221" i="1"/>
  <c r="X221" i="1" s="1"/>
  <c r="AM221" i="1" s="1"/>
  <c r="M222" i="1"/>
  <c r="X222" i="1" s="1"/>
  <c r="AM222" i="1" s="1"/>
  <c r="M223" i="1"/>
  <c r="X223" i="1" s="1"/>
  <c r="AM223" i="1" s="1"/>
  <c r="M224" i="1"/>
  <c r="X224" i="1" s="1"/>
  <c r="AM224" i="1" s="1"/>
  <c r="M225" i="1"/>
  <c r="X225" i="1" s="1"/>
  <c r="AM225" i="1" s="1"/>
  <c r="M226" i="1"/>
  <c r="X226" i="1" s="1"/>
  <c r="AM226" i="1" s="1"/>
  <c r="M227" i="1"/>
  <c r="X227" i="1" s="1"/>
  <c r="AM227" i="1" s="1"/>
  <c r="M228" i="1"/>
  <c r="X228" i="1" s="1"/>
  <c r="AM228" i="1" s="1"/>
  <c r="M229" i="1"/>
  <c r="X229" i="1" s="1"/>
  <c r="AM229" i="1" s="1"/>
  <c r="M230" i="1"/>
  <c r="X230" i="1" s="1"/>
  <c r="AM230" i="1" s="1"/>
  <c r="M231" i="1"/>
  <c r="X231" i="1" s="1"/>
  <c r="AM231" i="1" s="1"/>
  <c r="M232" i="1"/>
  <c r="X232" i="1" s="1"/>
  <c r="AM232" i="1" s="1"/>
  <c r="M233" i="1"/>
  <c r="X233" i="1" s="1"/>
  <c r="AM233" i="1" s="1"/>
  <c r="M234" i="1"/>
  <c r="X234" i="1" s="1"/>
  <c r="AM234" i="1" s="1"/>
  <c r="M235" i="1"/>
  <c r="X235" i="1" s="1"/>
  <c r="AM235" i="1" s="1"/>
  <c r="M236" i="1"/>
  <c r="X236" i="1" s="1"/>
  <c r="AM236" i="1" s="1"/>
  <c r="M237" i="1"/>
  <c r="X237" i="1" s="1"/>
  <c r="AM237" i="1" s="1"/>
  <c r="M238" i="1"/>
  <c r="X238" i="1" s="1"/>
  <c r="AM238" i="1" s="1"/>
  <c r="M239" i="1"/>
  <c r="X239" i="1" s="1"/>
  <c r="AM239" i="1" s="1"/>
  <c r="M240" i="1"/>
  <c r="X240" i="1" s="1"/>
  <c r="AM240" i="1" s="1"/>
  <c r="M241" i="1"/>
  <c r="X241" i="1" s="1"/>
  <c r="AM241" i="1" s="1"/>
  <c r="M242" i="1"/>
  <c r="X242" i="1" s="1"/>
  <c r="AM242" i="1" s="1"/>
  <c r="M243" i="1"/>
  <c r="X243" i="1" s="1"/>
  <c r="AM243" i="1" s="1"/>
  <c r="M244" i="1"/>
  <c r="X244" i="1" s="1"/>
  <c r="AM244" i="1" s="1"/>
  <c r="M245" i="1"/>
  <c r="X245" i="1" s="1"/>
  <c r="AM245" i="1" s="1"/>
  <c r="M246" i="1"/>
  <c r="X246" i="1" s="1"/>
  <c r="AM246" i="1" s="1"/>
  <c r="M247" i="1"/>
  <c r="X247" i="1" s="1"/>
  <c r="AM247" i="1" s="1"/>
  <c r="M248" i="1"/>
  <c r="X248" i="1" s="1"/>
  <c r="AM248" i="1" s="1"/>
  <c r="M249" i="1"/>
  <c r="X249" i="1" s="1"/>
  <c r="AM249" i="1" s="1"/>
  <c r="M250" i="1"/>
  <c r="X250" i="1" s="1"/>
  <c r="AM250" i="1" s="1"/>
  <c r="M251" i="1"/>
  <c r="X251" i="1" s="1"/>
  <c r="AM251" i="1" s="1"/>
  <c r="M252" i="1"/>
  <c r="X252" i="1" s="1"/>
  <c r="AM252" i="1" s="1"/>
  <c r="M253" i="1"/>
  <c r="X253" i="1" s="1"/>
  <c r="AM253" i="1" s="1"/>
  <c r="M254" i="1"/>
  <c r="X254" i="1" s="1"/>
  <c r="AM254" i="1" s="1"/>
  <c r="M255" i="1"/>
  <c r="X255" i="1" s="1"/>
  <c r="AM255" i="1" s="1"/>
  <c r="M256" i="1"/>
  <c r="X256" i="1" s="1"/>
  <c r="AM256" i="1" s="1"/>
  <c r="M257" i="1"/>
  <c r="X257" i="1" s="1"/>
  <c r="AM257" i="1" s="1"/>
  <c r="M258" i="1"/>
  <c r="X258" i="1" s="1"/>
  <c r="AM258" i="1" s="1"/>
  <c r="M4" i="1"/>
  <c r="X4" i="1" s="1"/>
  <c r="AR4" i="1" l="1"/>
  <c r="AQ21" i="1"/>
  <c r="AS21" i="1"/>
  <c r="AR21" i="1"/>
  <c r="AQ17" i="1"/>
  <c r="AS17" i="1"/>
  <c r="AR17" i="1"/>
  <c r="AR13" i="1"/>
  <c r="AQ13" i="1"/>
  <c r="AS13" i="1"/>
  <c r="AS9" i="1"/>
  <c r="AQ9" i="1"/>
  <c r="AR9" i="1"/>
  <c r="AQ5" i="1"/>
  <c r="AR5" i="1"/>
  <c r="AN255" i="1"/>
  <c r="AS255" i="1"/>
  <c r="AR255" i="1"/>
  <c r="AQ255" i="1"/>
  <c r="AN251" i="1"/>
  <c r="AS251" i="1"/>
  <c r="AR251" i="1"/>
  <c r="AQ251" i="1"/>
  <c r="AN247" i="1"/>
  <c r="AS247" i="1"/>
  <c r="AQ247" i="1"/>
  <c r="AR247" i="1"/>
  <c r="AN243" i="1"/>
  <c r="AS243" i="1"/>
  <c r="AQ243" i="1"/>
  <c r="AR243" i="1"/>
  <c r="AS239" i="1"/>
  <c r="AR239" i="1"/>
  <c r="AQ239" i="1"/>
  <c r="AS235" i="1"/>
  <c r="AQ235" i="1"/>
  <c r="AR235" i="1"/>
  <c r="AS231" i="1"/>
  <c r="AQ231" i="1"/>
  <c r="AR231" i="1"/>
  <c r="AS227" i="1"/>
  <c r="AQ227" i="1"/>
  <c r="AR227" i="1"/>
  <c r="AS223" i="1"/>
  <c r="AR223" i="1"/>
  <c r="AQ223" i="1"/>
  <c r="AS219" i="1"/>
  <c r="AQ219" i="1"/>
  <c r="AR219" i="1"/>
  <c r="AS215" i="1"/>
  <c r="AQ215" i="1"/>
  <c r="AR215" i="1"/>
  <c r="AS211" i="1"/>
  <c r="AQ211" i="1"/>
  <c r="AR211" i="1"/>
  <c r="AS207" i="1"/>
  <c r="AR207" i="1"/>
  <c r="AQ207" i="1"/>
  <c r="AS203" i="1"/>
  <c r="AQ203" i="1"/>
  <c r="AR203" i="1"/>
  <c r="AS199" i="1"/>
  <c r="AR199" i="1"/>
  <c r="AQ199" i="1"/>
  <c r="AS195" i="1"/>
  <c r="AQ195" i="1"/>
  <c r="AR195" i="1"/>
  <c r="AS191" i="1"/>
  <c r="AR191" i="1"/>
  <c r="AQ191" i="1"/>
  <c r="AS187" i="1"/>
  <c r="AQ187" i="1"/>
  <c r="AR187" i="1"/>
  <c r="AS183" i="1"/>
  <c r="AR183" i="1"/>
  <c r="AQ183" i="1"/>
  <c r="AS179" i="1"/>
  <c r="AR179" i="1"/>
  <c r="AQ179" i="1"/>
  <c r="AS175" i="1"/>
  <c r="AQ175" i="1"/>
  <c r="AR175" i="1"/>
  <c r="AS171" i="1"/>
  <c r="AQ171" i="1"/>
  <c r="AR171" i="1"/>
  <c r="AS167" i="1"/>
  <c r="AR167" i="1"/>
  <c r="AQ167" i="1"/>
  <c r="AS163" i="1"/>
  <c r="AQ163" i="1"/>
  <c r="AR163" i="1"/>
  <c r="AS159" i="1"/>
  <c r="AQ159" i="1"/>
  <c r="AR159" i="1"/>
  <c r="AS155" i="1"/>
  <c r="AQ155" i="1"/>
  <c r="AR155" i="1"/>
  <c r="AS151" i="1"/>
  <c r="AR151" i="1"/>
  <c r="AQ151" i="1"/>
  <c r="AS147" i="1"/>
  <c r="AR147" i="1"/>
  <c r="AQ147" i="1"/>
  <c r="AS143" i="1"/>
  <c r="AQ143" i="1"/>
  <c r="AR143" i="1"/>
  <c r="AS139" i="1"/>
  <c r="AQ139" i="1"/>
  <c r="AR139" i="1"/>
  <c r="AS135" i="1"/>
  <c r="AR135" i="1"/>
  <c r="AQ135" i="1"/>
  <c r="AS131" i="1"/>
  <c r="AQ131" i="1"/>
  <c r="AR131" i="1"/>
  <c r="AS127" i="1"/>
  <c r="AR127" i="1"/>
  <c r="AQ127" i="1"/>
  <c r="AS123" i="1"/>
  <c r="AQ123" i="1"/>
  <c r="AR123" i="1"/>
  <c r="AS119" i="1"/>
  <c r="AR119" i="1"/>
  <c r="AQ119" i="1"/>
  <c r="AR115" i="1"/>
  <c r="AQ115" i="1"/>
  <c r="AS115" i="1"/>
  <c r="AR111" i="1"/>
  <c r="AQ111" i="1"/>
  <c r="AS111" i="1"/>
  <c r="AR107" i="1"/>
  <c r="AS107" i="1"/>
  <c r="AQ107" i="1"/>
  <c r="AR103" i="1"/>
  <c r="AQ103" i="1"/>
  <c r="AS103" i="1"/>
  <c r="AR99" i="1"/>
  <c r="AQ99" i="1"/>
  <c r="AS99" i="1"/>
  <c r="AR95" i="1"/>
  <c r="AQ95" i="1"/>
  <c r="AS95" i="1"/>
  <c r="AR91" i="1"/>
  <c r="AS91" i="1"/>
  <c r="AQ91" i="1"/>
  <c r="AR87" i="1"/>
  <c r="AQ87" i="1"/>
  <c r="AS87" i="1"/>
  <c r="AR83" i="1"/>
  <c r="AQ83" i="1"/>
  <c r="AS83" i="1"/>
  <c r="AR79" i="1"/>
  <c r="AQ79" i="1"/>
  <c r="AS79" i="1"/>
  <c r="AR75" i="1"/>
  <c r="AS75" i="1"/>
  <c r="AQ75" i="1"/>
  <c r="AR71" i="1"/>
  <c r="AQ71" i="1"/>
  <c r="AS71" i="1"/>
  <c r="AR67" i="1"/>
  <c r="AS67" i="1"/>
  <c r="AQ67" i="1"/>
  <c r="AR63" i="1"/>
  <c r="AQ63" i="1"/>
  <c r="AS63" i="1"/>
  <c r="AR59" i="1"/>
  <c r="AS59" i="1"/>
  <c r="AQ59" i="1"/>
  <c r="AR55" i="1"/>
  <c r="AS55" i="1"/>
  <c r="AQ55" i="1"/>
  <c r="AR51" i="1"/>
  <c r="AQ51" i="1"/>
  <c r="AS51" i="1"/>
  <c r="AR47" i="1"/>
  <c r="AQ47" i="1"/>
  <c r="AS47" i="1"/>
  <c r="AR43" i="1"/>
  <c r="AS43" i="1"/>
  <c r="AQ43" i="1"/>
  <c r="AR39" i="1"/>
  <c r="AQ39" i="1"/>
  <c r="AS39" i="1"/>
  <c r="AR35" i="1"/>
  <c r="AS35" i="1"/>
  <c r="AQ35" i="1"/>
  <c r="AR31" i="1"/>
  <c r="AQ31" i="1"/>
  <c r="AS31" i="1"/>
  <c r="AR27" i="1"/>
  <c r="AS27" i="1"/>
  <c r="AQ27" i="1"/>
  <c r="AR23" i="1"/>
  <c r="AQ23" i="1"/>
  <c r="AS23" i="1"/>
  <c r="AR19" i="1"/>
  <c r="AS19" i="1"/>
  <c r="AQ19" i="1"/>
  <c r="AR15" i="1"/>
  <c r="AQ15" i="1"/>
  <c r="AS15" i="1"/>
  <c r="AR11" i="1"/>
  <c r="AS11" i="1"/>
  <c r="AQ11" i="1"/>
  <c r="AR7" i="1"/>
  <c r="AQ7" i="1"/>
  <c r="AS7" i="1"/>
  <c r="AS25" i="1"/>
  <c r="AQ25" i="1"/>
  <c r="AR25" i="1"/>
  <c r="AR258" i="1"/>
  <c r="AS258" i="1"/>
  <c r="AQ258" i="1"/>
  <c r="AN254" i="1"/>
  <c r="AR254" i="1"/>
  <c r="AQ254" i="1"/>
  <c r="AS254" i="1"/>
  <c r="AN250" i="1"/>
  <c r="AR250" i="1"/>
  <c r="AQ250" i="1"/>
  <c r="AS250" i="1"/>
  <c r="AN246" i="1"/>
  <c r="AR246" i="1"/>
  <c r="AS246" i="1"/>
  <c r="AQ246" i="1"/>
  <c r="AN242" i="1"/>
  <c r="AR242" i="1"/>
  <c r="AQ242" i="1"/>
  <c r="AS242" i="1"/>
  <c r="AR238" i="1"/>
  <c r="AQ238" i="1"/>
  <c r="AS238" i="1"/>
  <c r="AR234" i="1"/>
  <c r="AQ234" i="1"/>
  <c r="AS234" i="1"/>
  <c r="AR230" i="1"/>
  <c r="AS230" i="1"/>
  <c r="AQ230" i="1"/>
  <c r="AR226" i="1"/>
  <c r="AS226" i="1"/>
  <c r="AQ226" i="1"/>
  <c r="AR222" i="1"/>
  <c r="AQ222" i="1"/>
  <c r="AS222" i="1"/>
  <c r="AR218" i="1"/>
  <c r="AQ218" i="1"/>
  <c r="AS218" i="1"/>
  <c r="AR214" i="1"/>
  <c r="AS214" i="1"/>
  <c r="AQ214" i="1"/>
  <c r="AR210" i="1"/>
  <c r="AQ210" i="1"/>
  <c r="AS210" i="1"/>
  <c r="AR206" i="1"/>
  <c r="AQ206" i="1"/>
  <c r="AS206" i="1"/>
  <c r="AR202" i="1"/>
  <c r="AQ202" i="1"/>
  <c r="AS202" i="1"/>
  <c r="AR198" i="1"/>
  <c r="AS198" i="1"/>
  <c r="AQ198" i="1"/>
  <c r="AR194" i="1"/>
  <c r="AS194" i="1"/>
  <c r="AQ194" i="1"/>
  <c r="AR190" i="1"/>
  <c r="AS190" i="1"/>
  <c r="AQ190" i="1"/>
  <c r="AR186" i="1"/>
  <c r="AQ186" i="1"/>
  <c r="AS186" i="1"/>
  <c r="AR182" i="1"/>
  <c r="AQ182" i="1"/>
  <c r="AS182" i="1"/>
  <c r="AR178" i="1"/>
  <c r="AQ178" i="1"/>
  <c r="AS178" i="1"/>
  <c r="AR174" i="1"/>
  <c r="AS174" i="1"/>
  <c r="AQ174" i="1"/>
  <c r="AR170" i="1"/>
  <c r="AQ170" i="1"/>
  <c r="AS170" i="1"/>
  <c r="AR166" i="1"/>
  <c r="AS166" i="1"/>
  <c r="AQ166" i="1"/>
  <c r="AR162" i="1"/>
  <c r="AQ162" i="1"/>
  <c r="AS162" i="1"/>
  <c r="AR158" i="1"/>
  <c r="AS158" i="1"/>
  <c r="AQ158" i="1"/>
  <c r="AR154" i="1"/>
  <c r="AS154" i="1"/>
  <c r="AQ154" i="1"/>
  <c r="AR150" i="1"/>
  <c r="AQ150" i="1"/>
  <c r="AS150" i="1"/>
  <c r="AR146" i="1"/>
  <c r="AQ146" i="1"/>
  <c r="AS146" i="1"/>
  <c r="AR142" i="1"/>
  <c r="AS142" i="1"/>
  <c r="AQ142" i="1"/>
  <c r="AR138" i="1"/>
  <c r="AS138" i="1"/>
  <c r="AQ138" i="1"/>
  <c r="AR134" i="1"/>
  <c r="AS134" i="1"/>
  <c r="AQ134" i="1"/>
  <c r="AR130" i="1"/>
  <c r="AQ130" i="1"/>
  <c r="AS130" i="1"/>
  <c r="AR126" i="1"/>
  <c r="AS126" i="1"/>
  <c r="AQ126" i="1"/>
  <c r="AR122" i="1"/>
  <c r="AS122" i="1"/>
  <c r="AQ122" i="1"/>
  <c r="AQ118" i="1"/>
  <c r="AR118" i="1"/>
  <c r="AS118" i="1"/>
  <c r="AQ114" i="1"/>
  <c r="AS114" i="1"/>
  <c r="AR114" i="1"/>
  <c r="AQ110" i="1"/>
  <c r="AR110" i="1"/>
  <c r="AS110" i="1"/>
  <c r="AQ106" i="1"/>
  <c r="AS106" i="1"/>
  <c r="AR106" i="1"/>
  <c r="AQ102" i="1"/>
  <c r="AR102" i="1"/>
  <c r="AS102" i="1"/>
  <c r="AQ98" i="1"/>
  <c r="AS98" i="1"/>
  <c r="AR98" i="1"/>
  <c r="AQ94" i="1"/>
  <c r="AS94" i="1"/>
  <c r="AR94" i="1"/>
  <c r="AQ90" i="1"/>
  <c r="AS90" i="1"/>
  <c r="AR90" i="1"/>
  <c r="AQ86" i="1"/>
  <c r="AR86" i="1"/>
  <c r="AS86" i="1"/>
  <c r="AQ82" i="1"/>
  <c r="AS82" i="1"/>
  <c r="AR82" i="1"/>
  <c r="AQ78" i="1"/>
  <c r="AR78" i="1"/>
  <c r="AS78" i="1"/>
  <c r="AQ74" i="1"/>
  <c r="AS74" i="1"/>
  <c r="AR74" i="1"/>
  <c r="AQ70" i="1"/>
  <c r="AR70" i="1"/>
  <c r="AS70" i="1"/>
  <c r="AQ66" i="1"/>
  <c r="AS66" i="1"/>
  <c r="AR66" i="1"/>
  <c r="AQ62" i="1"/>
  <c r="AS62" i="1"/>
  <c r="AR62" i="1"/>
  <c r="AQ58" i="1"/>
  <c r="AR58" i="1"/>
  <c r="AS58" i="1"/>
  <c r="AQ54" i="1"/>
  <c r="AR54" i="1"/>
  <c r="AS54" i="1"/>
  <c r="AQ50" i="1"/>
  <c r="AS50" i="1"/>
  <c r="AR50" i="1"/>
  <c r="AQ46" i="1"/>
  <c r="AR46" i="1"/>
  <c r="AS46" i="1"/>
  <c r="AQ42" i="1"/>
  <c r="AR42" i="1"/>
  <c r="AS42" i="1"/>
  <c r="AQ38" i="1"/>
  <c r="AR38" i="1"/>
  <c r="AS38" i="1"/>
  <c r="AQ34" i="1"/>
  <c r="AR34" i="1"/>
  <c r="AQ30" i="1"/>
  <c r="AS30" i="1"/>
  <c r="AR30" i="1"/>
  <c r="AQ26" i="1"/>
  <c r="AR26" i="1"/>
  <c r="AS26" i="1"/>
  <c r="AQ22" i="1"/>
  <c r="AR22" i="1"/>
  <c r="AS22" i="1"/>
  <c r="AQ18" i="1"/>
  <c r="AS18" i="1"/>
  <c r="AR18" i="1"/>
  <c r="AQ14" i="1"/>
  <c r="AS14" i="1"/>
  <c r="AR14" i="1"/>
  <c r="AQ10" i="1"/>
  <c r="AS10" i="1"/>
  <c r="AR10" i="1"/>
  <c r="AQ6" i="1"/>
  <c r="AR6" i="1"/>
  <c r="AS6" i="1"/>
  <c r="AN257" i="1"/>
  <c r="AQ257" i="1"/>
  <c r="AR257" i="1"/>
  <c r="AS257" i="1"/>
  <c r="AN253" i="1"/>
  <c r="AQ253" i="1"/>
  <c r="AS253" i="1"/>
  <c r="AR253" i="1"/>
  <c r="AN249" i="1"/>
  <c r="AQ249" i="1"/>
  <c r="AR249" i="1"/>
  <c r="AS249" i="1"/>
  <c r="AN245" i="1"/>
  <c r="AQ245" i="1"/>
  <c r="AR245" i="1"/>
  <c r="AS245" i="1"/>
  <c r="AN241" i="1"/>
  <c r="AQ241" i="1"/>
  <c r="AR241" i="1"/>
  <c r="AS241" i="1"/>
  <c r="AQ237" i="1"/>
  <c r="AS237" i="1"/>
  <c r="AR237" i="1"/>
  <c r="AQ233" i="1"/>
  <c r="AS233" i="1"/>
  <c r="AR233" i="1"/>
  <c r="AQ229" i="1"/>
  <c r="AR229" i="1"/>
  <c r="AS229" i="1"/>
  <c r="AQ225" i="1"/>
  <c r="AR225" i="1"/>
  <c r="AS225" i="1"/>
  <c r="AQ221" i="1"/>
  <c r="AS221" i="1"/>
  <c r="AR221" i="1"/>
  <c r="AQ217" i="1"/>
  <c r="AR217" i="1"/>
  <c r="AS217" i="1"/>
  <c r="AQ213" i="1"/>
  <c r="AS213" i="1"/>
  <c r="AR213" i="1"/>
  <c r="AQ209" i="1"/>
  <c r="AR209" i="1"/>
  <c r="AS209" i="1"/>
  <c r="AQ205" i="1"/>
  <c r="AS205" i="1"/>
  <c r="AR205" i="1"/>
  <c r="AQ201" i="1"/>
  <c r="AR201" i="1"/>
  <c r="AS201" i="1"/>
  <c r="AQ197" i="1"/>
  <c r="AS197" i="1"/>
  <c r="AR197" i="1"/>
  <c r="AQ193" i="1"/>
  <c r="AR193" i="1"/>
  <c r="AS193" i="1"/>
  <c r="AQ189" i="1"/>
  <c r="AS189" i="1"/>
  <c r="AR189" i="1"/>
  <c r="AQ185" i="1"/>
  <c r="AS185" i="1"/>
  <c r="AR185" i="1"/>
  <c r="AQ181" i="1"/>
  <c r="AS181" i="1"/>
  <c r="AR181" i="1"/>
  <c r="AQ177" i="1"/>
  <c r="AR177" i="1"/>
  <c r="AS177" i="1"/>
  <c r="AQ173" i="1"/>
  <c r="AS173" i="1"/>
  <c r="AR173" i="1"/>
  <c r="AQ169" i="1"/>
  <c r="AR169" i="1"/>
  <c r="AS169" i="1"/>
  <c r="AQ165" i="1"/>
  <c r="AS165" i="1"/>
  <c r="AR165" i="1"/>
  <c r="AQ161" i="1"/>
  <c r="AR161" i="1"/>
  <c r="AS161" i="1"/>
  <c r="AQ157" i="1"/>
  <c r="AS157" i="1"/>
  <c r="AR157" i="1"/>
  <c r="AQ153" i="1"/>
  <c r="AR153" i="1"/>
  <c r="AS153" i="1"/>
  <c r="AQ149" i="1"/>
  <c r="AS149" i="1"/>
  <c r="AR149" i="1"/>
  <c r="AQ145" i="1"/>
  <c r="AR145" i="1"/>
  <c r="AS145" i="1"/>
  <c r="AQ141" i="1"/>
  <c r="AS141" i="1"/>
  <c r="AR141" i="1"/>
  <c r="AQ137" i="1"/>
  <c r="AR137" i="1"/>
  <c r="AS137" i="1"/>
  <c r="AQ133" i="1"/>
  <c r="AS133" i="1"/>
  <c r="AR133" i="1"/>
  <c r="AQ129" i="1"/>
  <c r="AS129" i="1"/>
  <c r="AR129" i="1"/>
  <c r="AQ125" i="1"/>
  <c r="AR125" i="1"/>
  <c r="AS125" i="1"/>
  <c r="AQ121" i="1"/>
  <c r="AR121" i="1"/>
  <c r="AS121" i="1"/>
  <c r="AR117" i="1"/>
  <c r="AS117" i="1"/>
  <c r="AQ117" i="1"/>
  <c r="AQ113" i="1"/>
  <c r="AR113" i="1"/>
  <c r="AS113" i="1"/>
  <c r="AR109" i="1"/>
  <c r="AQ109" i="1"/>
  <c r="AS109" i="1"/>
  <c r="AS105" i="1"/>
  <c r="AR105" i="1"/>
  <c r="AQ105" i="1"/>
  <c r="AQ101" i="1"/>
  <c r="AS101" i="1"/>
  <c r="AR101" i="1"/>
  <c r="AQ97" i="1"/>
  <c r="AS97" i="1"/>
  <c r="AR97" i="1"/>
  <c r="AR93" i="1"/>
  <c r="AS93" i="1"/>
  <c r="AQ93" i="1"/>
  <c r="AS89" i="1"/>
  <c r="AQ89" i="1"/>
  <c r="AR89" i="1"/>
  <c r="AS85" i="1"/>
  <c r="AQ85" i="1"/>
  <c r="AR85" i="1"/>
  <c r="AQ81" i="1"/>
  <c r="AS81" i="1"/>
  <c r="AR81" i="1"/>
  <c r="AR77" i="1"/>
  <c r="AQ77" i="1"/>
  <c r="AS77" i="1"/>
  <c r="AS73" i="1"/>
  <c r="AR73" i="1"/>
  <c r="AQ73" i="1"/>
  <c r="AS69" i="1"/>
  <c r="AR69" i="1"/>
  <c r="AQ69" i="1"/>
  <c r="AQ65" i="1"/>
  <c r="AR65" i="1"/>
  <c r="AS65" i="1"/>
  <c r="AR61" i="1"/>
  <c r="AQ61" i="1"/>
  <c r="AS61" i="1"/>
  <c r="AS57" i="1"/>
  <c r="AR57" i="1"/>
  <c r="AQ57" i="1"/>
  <c r="AR53" i="1"/>
  <c r="AQ53" i="1"/>
  <c r="AS53" i="1"/>
  <c r="AQ49" i="1"/>
  <c r="AR49" i="1"/>
  <c r="AS49" i="1"/>
  <c r="AR45" i="1"/>
  <c r="AQ45" i="1"/>
  <c r="AS45" i="1"/>
  <c r="AS41" i="1"/>
  <c r="AR41" i="1"/>
  <c r="AQ41" i="1"/>
  <c r="AQ37" i="1"/>
  <c r="AR37" i="1"/>
  <c r="AS37" i="1"/>
  <c r="AQ33" i="1"/>
  <c r="AR33" i="1"/>
  <c r="AS33" i="1"/>
  <c r="AR29" i="1"/>
  <c r="AS29" i="1"/>
  <c r="AQ29" i="1"/>
  <c r="AN256" i="1"/>
  <c r="AQ256" i="1"/>
  <c r="AR256" i="1"/>
  <c r="AS256" i="1"/>
  <c r="AN252" i="1"/>
  <c r="AQ252" i="1"/>
  <c r="AR252" i="1"/>
  <c r="AS252" i="1"/>
  <c r="AN248" i="1"/>
  <c r="AR248" i="1"/>
  <c r="AS248" i="1"/>
  <c r="AQ248" i="1"/>
  <c r="AN244" i="1"/>
  <c r="AS244" i="1"/>
  <c r="AR244" i="1"/>
  <c r="AQ244" i="1"/>
  <c r="AN240" i="1"/>
  <c r="AQ240" i="1"/>
  <c r="AS240" i="1"/>
  <c r="AR240" i="1"/>
  <c r="AQ236" i="1"/>
  <c r="AR236" i="1"/>
  <c r="AS236" i="1"/>
  <c r="AR232" i="1"/>
  <c r="AS232" i="1"/>
  <c r="AQ232" i="1"/>
  <c r="AS228" i="1"/>
  <c r="AQ228" i="1"/>
  <c r="AR228" i="1"/>
  <c r="AQ224" i="1"/>
  <c r="AR224" i="1"/>
  <c r="AS224" i="1"/>
  <c r="AQ220" i="1"/>
  <c r="AR220" i="1"/>
  <c r="AS220" i="1"/>
  <c r="AR216" i="1"/>
  <c r="AS216" i="1"/>
  <c r="AQ216" i="1"/>
  <c r="AS212" i="1"/>
  <c r="AQ212" i="1"/>
  <c r="AR212" i="1"/>
  <c r="AQ208" i="1"/>
  <c r="AS208" i="1"/>
  <c r="AR208" i="1"/>
  <c r="AQ204" i="1"/>
  <c r="AS204" i="1"/>
  <c r="AR204" i="1"/>
  <c r="AR200" i="1"/>
  <c r="AQ200" i="1"/>
  <c r="AS200" i="1"/>
  <c r="AS196" i="1"/>
  <c r="AQ196" i="1"/>
  <c r="AR196" i="1"/>
  <c r="AS192" i="1"/>
  <c r="AQ192" i="1"/>
  <c r="AR192" i="1"/>
  <c r="AQ188" i="1"/>
  <c r="AR188" i="1"/>
  <c r="AS188" i="1"/>
  <c r="AR184" i="1"/>
  <c r="AQ184" i="1"/>
  <c r="AS184" i="1"/>
  <c r="AQ180" i="1"/>
  <c r="AR180" i="1"/>
  <c r="AS180" i="1"/>
  <c r="AR176" i="1"/>
  <c r="AS176" i="1"/>
  <c r="AQ176" i="1"/>
  <c r="AS172" i="1"/>
  <c r="AR172" i="1"/>
  <c r="AQ172" i="1"/>
  <c r="AQ168" i="1"/>
  <c r="AR168" i="1"/>
  <c r="AS168" i="1"/>
  <c r="AQ164" i="1"/>
  <c r="AR164" i="1"/>
  <c r="AS164" i="1"/>
  <c r="AR160" i="1"/>
  <c r="AS160" i="1"/>
  <c r="AQ160" i="1"/>
  <c r="AS156" i="1"/>
  <c r="AQ156" i="1"/>
  <c r="AR156" i="1"/>
  <c r="AQ152" i="1"/>
  <c r="AR152" i="1"/>
  <c r="AS152" i="1"/>
  <c r="AQ148" i="1"/>
  <c r="AS148" i="1"/>
  <c r="AR148" i="1"/>
  <c r="AR144" i="1"/>
  <c r="AQ144" i="1"/>
  <c r="AS144" i="1"/>
  <c r="AS140" i="1"/>
  <c r="AQ140" i="1"/>
  <c r="AR140" i="1"/>
  <c r="AS136" i="1"/>
  <c r="AQ136" i="1"/>
  <c r="AR136" i="1"/>
  <c r="AQ132" i="1"/>
  <c r="AR132" i="1"/>
  <c r="AS132" i="1"/>
  <c r="AR128" i="1"/>
  <c r="AS128" i="1"/>
  <c r="AQ128" i="1"/>
  <c r="AS124" i="1"/>
  <c r="AQ124" i="1"/>
  <c r="AR124" i="1"/>
  <c r="AR120" i="1"/>
  <c r="AQ120" i="1"/>
  <c r="AS120" i="1"/>
  <c r="AS116" i="1"/>
  <c r="AR116" i="1"/>
  <c r="AQ116" i="1"/>
  <c r="AS112" i="1"/>
  <c r="AR112" i="1"/>
  <c r="AQ112" i="1"/>
  <c r="AS108" i="1"/>
  <c r="AQ108" i="1"/>
  <c r="AR108" i="1"/>
  <c r="AS104" i="1"/>
  <c r="AQ104" i="1"/>
  <c r="AR104" i="1"/>
  <c r="AS100" i="1"/>
  <c r="AR100" i="1"/>
  <c r="AQ100" i="1"/>
  <c r="AS96" i="1"/>
  <c r="AQ96" i="1"/>
  <c r="AR96" i="1"/>
  <c r="AS92" i="1"/>
  <c r="AR92" i="1"/>
  <c r="AQ92" i="1"/>
  <c r="AS88" i="1"/>
  <c r="AQ88" i="1"/>
  <c r="AR88" i="1"/>
  <c r="AS84" i="1"/>
  <c r="AR84" i="1"/>
  <c r="AQ84" i="1"/>
  <c r="AS80" i="1"/>
  <c r="AQ80" i="1"/>
  <c r="AR80" i="1"/>
  <c r="AS76" i="1"/>
  <c r="AR76" i="1"/>
  <c r="AQ76" i="1"/>
  <c r="AS72" i="1"/>
  <c r="AQ72" i="1"/>
  <c r="AR72" i="1"/>
  <c r="AS68" i="1"/>
  <c r="AR68" i="1"/>
  <c r="AQ68" i="1"/>
  <c r="AS64" i="1"/>
  <c r="AQ64" i="1"/>
  <c r="AR64" i="1"/>
  <c r="AS60" i="1"/>
  <c r="AR60" i="1"/>
  <c r="AQ60" i="1"/>
  <c r="AS56" i="1"/>
  <c r="AQ56" i="1"/>
  <c r="AR56" i="1"/>
  <c r="AS52" i="1"/>
  <c r="AR52" i="1"/>
  <c r="AQ52" i="1"/>
  <c r="AS48" i="1"/>
  <c r="AR48" i="1"/>
  <c r="AQ48" i="1"/>
  <c r="AS44" i="1"/>
  <c r="AQ44" i="1"/>
  <c r="AR44" i="1"/>
  <c r="AS40" i="1"/>
  <c r="AQ40" i="1"/>
  <c r="AR40" i="1"/>
  <c r="AS36" i="1"/>
  <c r="AR36" i="1"/>
  <c r="AQ36" i="1"/>
  <c r="AS32" i="1"/>
  <c r="AQ32" i="1"/>
  <c r="AR32" i="1"/>
  <c r="AS28" i="1"/>
  <c r="AQ28" i="1"/>
  <c r="AR28" i="1"/>
  <c r="AS24" i="1"/>
  <c r="AQ24" i="1"/>
  <c r="AR24" i="1"/>
  <c r="AS20" i="1"/>
  <c r="AR20" i="1"/>
  <c r="AQ20" i="1"/>
  <c r="AS16" i="1"/>
  <c r="AR16" i="1"/>
  <c r="AQ16" i="1"/>
  <c r="AQ12" i="1"/>
  <c r="AR12" i="1"/>
  <c r="AQ8" i="1"/>
  <c r="AR8" i="1"/>
  <c r="AQ4" i="1"/>
  <c r="AO235" i="1"/>
  <c r="AP235" i="1" s="1"/>
  <c r="AN235" i="1"/>
  <c r="AO233" i="1"/>
  <c r="AP233" i="1" s="1"/>
  <c r="AN233" i="1"/>
  <c r="AO231" i="1"/>
  <c r="AP231" i="1" s="1"/>
  <c r="AN231" i="1"/>
  <c r="AO229" i="1"/>
  <c r="AP229" i="1" s="1"/>
  <c r="AN229" i="1"/>
  <c r="AO227" i="1"/>
  <c r="AP227" i="1" s="1"/>
  <c r="AN227" i="1"/>
  <c r="AO225" i="1"/>
  <c r="AP225" i="1" s="1"/>
  <c r="AN225" i="1"/>
  <c r="AO223" i="1"/>
  <c r="AP223" i="1" s="1"/>
  <c r="AN223" i="1"/>
  <c r="AO221" i="1"/>
  <c r="AP221" i="1" s="1"/>
  <c r="AN221" i="1"/>
  <c r="AO219" i="1"/>
  <c r="AP219" i="1" s="1"/>
  <c r="AN219" i="1"/>
  <c r="AO217" i="1"/>
  <c r="AP217" i="1" s="1"/>
  <c r="AN217" i="1"/>
  <c r="AO215" i="1"/>
  <c r="AP215" i="1" s="1"/>
  <c r="AN215" i="1"/>
  <c r="AO213" i="1"/>
  <c r="AP213" i="1" s="1"/>
  <c r="AN213" i="1"/>
  <c r="AO211" i="1"/>
  <c r="AP211" i="1" s="1"/>
  <c r="AN211" i="1"/>
  <c r="AO209" i="1"/>
  <c r="AP209" i="1" s="1"/>
  <c r="AN209" i="1"/>
  <c r="AO207" i="1"/>
  <c r="AP207" i="1" s="1"/>
  <c r="AN207" i="1"/>
  <c r="AO205" i="1"/>
  <c r="AP205" i="1" s="1"/>
  <c r="AN205" i="1"/>
  <c r="AF203" i="1"/>
  <c r="AO203" i="1"/>
  <c r="AP203" i="1" s="1"/>
  <c r="AN203" i="1"/>
  <c r="AO201" i="1"/>
  <c r="AP201" i="1" s="1"/>
  <c r="AN201" i="1"/>
  <c r="AF199" i="1"/>
  <c r="AO199" i="1"/>
  <c r="AP199" i="1" s="1"/>
  <c r="AN199" i="1"/>
  <c r="AO197" i="1"/>
  <c r="AP197" i="1" s="1"/>
  <c r="AN197" i="1"/>
  <c r="AF195" i="1"/>
  <c r="AO195" i="1"/>
  <c r="AP195" i="1" s="1"/>
  <c r="AN195" i="1"/>
  <c r="AO193" i="1"/>
  <c r="AP193" i="1" s="1"/>
  <c r="AN193" i="1"/>
  <c r="AO191" i="1"/>
  <c r="AP191" i="1" s="1"/>
  <c r="AN191" i="1"/>
  <c r="AO189" i="1"/>
  <c r="AP189" i="1" s="1"/>
  <c r="AN189" i="1"/>
  <c r="AO187" i="1"/>
  <c r="AP187" i="1" s="1"/>
  <c r="AN187" i="1"/>
  <c r="AO185" i="1"/>
  <c r="AP185" i="1" s="1"/>
  <c r="AN185" i="1"/>
  <c r="AO183" i="1"/>
  <c r="AP183" i="1" s="1"/>
  <c r="AN183" i="1"/>
  <c r="AO181" i="1"/>
  <c r="AP181" i="1" s="1"/>
  <c r="AO179" i="1"/>
  <c r="AP179" i="1" s="1"/>
  <c r="AN179" i="1"/>
  <c r="AO177" i="1"/>
  <c r="AP177" i="1" s="1"/>
  <c r="AN177" i="1"/>
  <c r="AO175" i="1"/>
  <c r="AP175" i="1" s="1"/>
  <c r="AN175" i="1"/>
  <c r="AO173" i="1"/>
  <c r="AP173" i="1" s="1"/>
  <c r="AN173" i="1"/>
  <c r="AO171" i="1"/>
  <c r="AP171" i="1" s="1"/>
  <c r="AN171" i="1"/>
  <c r="AO169" i="1"/>
  <c r="AP169" i="1" s="1"/>
  <c r="AN169" i="1"/>
  <c r="AO167" i="1"/>
  <c r="AP167" i="1" s="1"/>
  <c r="AN167" i="1"/>
  <c r="AO165" i="1"/>
  <c r="AP165" i="1" s="1"/>
  <c r="AN165" i="1"/>
  <c r="AO163" i="1"/>
  <c r="AP163" i="1" s="1"/>
  <c r="AN163" i="1"/>
  <c r="AO161" i="1"/>
  <c r="AP161" i="1" s="1"/>
  <c r="AN161" i="1"/>
  <c r="AO159" i="1"/>
  <c r="AP159" i="1" s="1"/>
  <c r="AN159" i="1"/>
  <c r="AO157" i="1"/>
  <c r="AP157" i="1" s="1"/>
  <c r="AN157" i="1"/>
  <c r="AO155" i="1"/>
  <c r="AP155" i="1" s="1"/>
  <c r="AN155" i="1"/>
  <c r="AO153" i="1"/>
  <c r="AP153" i="1" s="1"/>
  <c r="AN153" i="1"/>
  <c r="AO151" i="1"/>
  <c r="AP151" i="1" s="1"/>
  <c r="AN151" i="1"/>
  <c r="AO149" i="1"/>
  <c r="AP149" i="1" s="1"/>
  <c r="AN149" i="1"/>
  <c r="AO147" i="1"/>
  <c r="AP147" i="1" s="1"/>
  <c r="AN147" i="1"/>
  <c r="AO145" i="1"/>
  <c r="AP145" i="1" s="1"/>
  <c r="AN145" i="1"/>
  <c r="AO143" i="1"/>
  <c r="AP143" i="1" s="1"/>
  <c r="AN143" i="1"/>
  <c r="AO141" i="1"/>
  <c r="AP141" i="1" s="1"/>
  <c r="AN141" i="1"/>
  <c r="AO139" i="1"/>
  <c r="AP139" i="1" s="1"/>
  <c r="AN139" i="1"/>
  <c r="AO137" i="1"/>
  <c r="AP137" i="1" s="1"/>
  <c r="AN137" i="1"/>
  <c r="AO135" i="1"/>
  <c r="AP135" i="1" s="1"/>
  <c r="AN135" i="1"/>
  <c r="AO133" i="1"/>
  <c r="AP133" i="1" s="1"/>
  <c r="AN133" i="1"/>
  <c r="AO131" i="1"/>
  <c r="AP131" i="1" s="1"/>
  <c r="AN131" i="1"/>
  <c r="AO129" i="1"/>
  <c r="AP129" i="1" s="1"/>
  <c r="AN129" i="1"/>
  <c r="AO127" i="1"/>
  <c r="AP127" i="1" s="1"/>
  <c r="AN127" i="1"/>
  <c r="AO125" i="1"/>
  <c r="AP125" i="1" s="1"/>
  <c r="AN125" i="1"/>
  <c r="AO123" i="1"/>
  <c r="AP123" i="1" s="1"/>
  <c r="AN123" i="1"/>
  <c r="AO121" i="1"/>
  <c r="AP121" i="1" s="1"/>
  <c r="AN121" i="1"/>
  <c r="AO119" i="1"/>
  <c r="AP119" i="1" s="1"/>
  <c r="AN119" i="1"/>
  <c r="AO117" i="1"/>
  <c r="AP117" i="1" s="1"/>
  <c r="AN117" i="1"/>
  <c r="AO115" i="1"/>
  <c r="AP115" i="1" s="1"/>
  <c r="AN115" i="1"/>
  <c r="AO113" i="1"/>
  <c r="AP113" i="1" s="1"/>
  <c r="AN113" i="1"/>
  <c r="AO111" i="1"/>
  <c r="AP111" i="1" s="1"/>
  <c r="AN111" i="1"/>
  <c r="AO109" i="1"/>
  <c r="AP109" i="1" s="1"/>
  <c r="AN109" i="1"/>
  <c r="AO107" i="1"/>
  <c r="AP107" i="1" s="1"/>
  <c r="AN107" i="1"/>
  <c r="AO105" i="1"/>
  <c r="AP105" i="1" s="1"/>
  <c r="AN105" i="1"/>
  <c r="AO103" i="1"/>
  <c r="AP103" i="1" s="1"/>
  <c r="AN103" i="1"/>
  <c r="AO101" i="1"/>
  <c r="AP101" i="1" s="1"/>
  <c r="AN101" i="1"/>
  <c r="AO99" i="1"/>
  <c r="AP99" i="1" s="1"/>
  <c r="AN99" i="1"/>
  <c r="AO97" i="1"/>
  <c r="AP97" i="1" s="1"/>
  <c r="AN97" i="1"/>
  <c r="AO95" i="1"/>
  <c r="AP95" i="1" s="1"/>
  <c r="AN95" i="1"/>
  <c r="AO93" i="1"/>
  <c r="AP93" i="1" s="1"/>
  <c r="AN93" i="1"/>
  <c r="AO91" i="1"/>
  <c r="AP91" i="1" s="1"/>
  <c r="AN91" i="1"/>
  <c r="AO89" i="1"/>
  <c r="AP89" i="1" s="1"/>
  <c r="AN89" i="1"/>
  <c r="AO87" i="1"/>
  <c r="AP87" i="1" s="1"/>
  <c r="AN87" i="1"/>
  <c r="AO85" i="1"/>
  <c r="AP85" i="1" s="1"/>
  <c r="AN85" i="1"/>
  <c r="AO83" i="1"/>
  <c r="AP83" i="1" s="1"/>
  <c r="AN83" i="1"/>
  <c r="AO81" i="1"/>
  <c r="AP81" i="1" s="1"/>
  <c r="AN81" i="1"/>
  <c r="AO79" i="1"/>
  <c r="AP79" i="1" s="1"/>
  <c r="AN79" i="1"/>
  <c r="AO77" i="1"/>
  <c r="AP77" i="1" s="1"/>
  <c r="AN77" i="1"/>
  <c r="AO75" i="1"/>
  <c r="AP75" i="1" s="1"/>
  <c r="AN75" i="1"/>
  <c r="AO73" i="1"/>
  <c r="AP73" i="1" s="1"/>
  <c r="AN73" i="1"/>
  <c r="AO71" i="1"/>
  <c r="AP71" i="1" s="1"/>
  <c r="AN71" i="1"/>
  <c r="AO69" i="1"/>
  <c r="AP69" i="1" s="1"/>
  <c r="AN69" i="1"/>
  <c r="AN67" i="1"/>
  <c r="AO67" i="1"/>
  <c r="AP67" i="1" s="1"/>
  <c r="AN65" i="1"/>
  <c r="AO65" i="1"/>
  <c r="AP65" i="1" s="1"/>
  <c r="AN63" i="1"/>
  <c r="AO63" i="1"/>
  <c r="AP63" i="1" s="1"/>
  <c r="AN61" i="1"/>
  <c r="AO61" i="1"/>
  <c r="AP61" i="1" s="1"/>
  <c r="AN59" i="1"/>
  <c r="AO59" i="1"/>
  <c r="AP59" i="1" s="1"/>
  <c r="AN57" i="1"/>
  <c r="AO57" i="1"/>
  <c r="AP57" i="1" s="1"/>
  <c r="AN55" i="1"/>
  <c r="AO55" i="1"/>
  <c r="AP55" i="1" s="1"/>
  <c r="AN53" i="1"/>
  <c r="AO53" i="1"/>
  <c r="AP53" i="1" s="1"/>
  <c r="AN51" i="1"/>
  <c r="AO51" i="1"/>
  <c r="AP51" i="1" s="1"/>
  <c r="AN49" i="1"/>
  <c r="AO49" i="1"/>
  <c r="AP49" i="1" s="1"/>
  <c r="AN47" i="1"/>
  <c r="AO47" i="1"/>
  <c r="AP47" i="1" s="1"/>
  <c r="AO45" i="1"/>
  <c r="AP45" i="1" s="1"/>
  <c r="AN45" i="1"/>
  <c r="AO43" i="1"/>
  <c r="AP43" i="1" s="1"/>
  <c r="AN43" i="1"/>
  <c r="AO41" i="1"/>
  <c r="AP41" i="1" s="1"/>
  <c r="AN41" i="1"/>
  <c r="AO39" i="1"/>
  <c r="AP39" i="1" s="1"/>
  <c r="AN39" i="1"/>
  <c r="AO37" i="1"/>
  <c r="AP37" i="1" s="1"/>
  <c r="AN37" i="1"/>
  <c r="AO35" i="1"/>
  <c r="AP35" i="1" s="1"/>
  <c r="AN35" i="1"/>
  <c r="AO33" i="1"/>
  <c r="AP33" i="1" s="1"/>
  <c r="AN33" i="1"/>
  <c r="AO31" i="1"/>
  <c r="AP31" i="1" s="1"/>
  <c r="AN31" i="1"/>
  <c r="AO29" i="1"/>
  <c r="AP29" i="1" s="1"/>
  <c r="AN29" i="1"/>
  <c r="AO27" i="1"/>
  <c r="AP27" i="1" s="1"/>
  <c r="AN27" i="1"/>
  <c r="AO25" i="1"/>
  <c r="AP25" i="1" s="1"/>
  <c r="AN25" i="1"/>
  <c r="AO23" i="1"/>
  <c r="AP23" i="1" s="1"/>
  <c r="AN23" i="1"/>
  <c r="AO21" i="1"/>
  <c r="AP21" i="1" s="1"/>
  <c r="AN21" i="1"/>
  <c r="AO19" i="1"/>
  <c r="AP19" i="1" s="1"/>
  <c r="AN19" i="1"/>
  <c r="AO17" i="1"/>
  <c r="AP17" i="1" s="1"/>
  <c r="AN17" i="1"/>
  <c r="AO15" i="1"/>
  <c r="AP15" i="1" s="1"/>
  <c r="AN15" i="1"/>
  <c r="AO13" i="1"/>
  <c r="AP13" i="1" s="1"/>
  <c r="AO11" i="1"/>
  <c r="AP11" i="1" s="1"/>
  <c r="AN11" i="1"/>
  <c r="AO9" i="1"/>
  <c r="AP9" i="1" s="1"/>
  <c r="AO7" i="1"/>
  <c r="AP7" i="1" s="1"/>
  <c r="AO5" i="1"/>
  <c r="AP5" i="1" s="1"/>
  <c r="AO258" i="1"/>
  <c r="AP258" i="1" s="1"/>
  <c r="AO257" i="1"/>
  <c r="AP257" i="1" s="1"/>
  <c r="AO256" i="1"/>
  <c r="AP256" i="1" s="1"/>
  <c r="AO255" i="1"/>
  <c r="AP255" i="1" s="1"/>
  <c r="AO254" i="1"/>
  <c r="AP254" i="1" s="1"/>
  <c r="AO253" i="1"/>
  <c r="AP253" i="1" s="1"/>
  <c r="AO252" i="1"/>
  <c r="AP252" i="1" s="1"/>
  <c r="AO251" i="1"/>
  <c r="AP251" i="1" s="1"/>
  <c r="AO250" i="1"/>
  <c r="AP250" i="1" s="1"/>
  <c r="AO249" i="1"/>
  <c r="AP249" i="1" s="1"/>
  <c r="AO248" i="1"/>
  <c r="AP248" i="1" s="1"/>
  <c r="AO247" i="1"/>
  <c r="AP247" i="1" s="1"/>
  <c r="AO246" i="1"/>
  <c r="AP246" i="1" s="1"/>
  <c r="AO245" i="1"/>
  <c r="AP245" i="1" s="1"/>
  <c r="AO244" i="1"/>
  <c r="AP244" i="1" s="1"/>
  <c r="AO243" i="1"/>
  <c r="AP243" i="1" s="1"/>
  <c r="AO242" i="1"/>
  <c r="AP242" i="1" s="1"/>
  <c r="AO241" i="1"/>
  <c r="AP241" i="1" s="1"/>
  <c r="AO240" i="1"/>
  <c r="AP240" i="1" s="1"/>
  <c r="AO239" i="1"/>
  <c r="AP239" i="1" s="1"/>
  <c r="AO237" i="1"/>
  <c r="AP237" i="1" s="1"/>
  <c r="AN237" i="1"/>
  <c r="AO238" i="1"/>
  <c r="AP238" i="1" s="1"/>
  <c r="AN238" i="1"/>
  <c r="AO236" i="1"/>
  <c r="AP236" i="1" s="1"/>
  <c r="AN236" i="1"/>
  <c r="AO234" i="1"/>
  <c r="AP234" i="1" s="1"/>
  <c r="AN234" i="1"/>
  <c r="AO232" i="1"/>
  <c r="AP232" i="1" s="1"/>
  <c r="AN232" i="1"/>
  <c r="AO230" i="1"/>
  <c r="AP230" i="1" s="1"/>
  <c r="AN230" i="1"/>
  <c r="AO228" i="1"/>
  <c r="AP228" i="1" s="1"/>
  <c r="AN228" i="1"/>
  <c r="AO226" i="1"/>
  <c r="AP226" i="1" s="1"/>
  <c r="AN226" i="1"/>
  <c r="AO224" i="1"/>
  <c r="AP224" i="1" s="1"/>
  <c r="AN224" i="1"/>
  <c r="AO222" i="1"/>
  <c r="AP222" i="1" s="1"/>
  <c r="AN222" i="1"/>
  <c r="AO220" i="1"/>
  <c r="AP220" i="1" s="1"/>
  <c r="AN220" i="1"/>
  <c r="AO218" i="1"/>
  <c r="AP218" i="1" s="1"/>
  <c r="AN218" i="1"/>
  <c r="AO216" i="1"/>
  <c r="AP216" i="1" s="1"/>
  <c r="AN216" i="1"/>
  <c r="AO214" i="1"/>
  <c r="AP214" i="1" s="1"/>
  <c r="AN214" i="1"/>
  <c r="AO212" i="1"/>
  <c r="AP212" i="1" s="1"/>
  <c r="AN212" i="1"/>
  <c r="AO210" i="1"/>
  <c r="AP210" i="1" s="1"/>
  <c r="AN210" i="1"/>
  <c r="AO208" i="1"/>
  <c r="AP208" i="1" s="1"/>
  <c r="AN208" i="1"/>
  <c r="AO206" i="1"/>
  <c r="AP206" i="1" s="1"/>
  <c r="AN206" i="1"/>
  <c r="AO204" i="1"/>
  <c r="AP204" i="1" s="1"/>
  <c r="AN204" i="1"/>
  <c r="AO202" i="1"/>
  <c r="AP202" i="1" s="1"/>
  <c r="AN202" i="1"/>
  <c r="AG200" i="1"/>
  <c r="AO200" i="1"/>
  <c r="AP200" i="1" s="1"/>
  <c r="AN200" i="1"/>
  <c r="AO198" i="1"/>
  <c r="AP198" i="1" s="1"/>
  <c r="AN198" i="1"/>
  <c r="AG196" i="1"/>
  <c r="AO196" i="1"/>
  <c r="AP196" i="1" s="1"/>
  <c r="AN196" i="1"/>
  <c r="AO194" i="1"/>
  <c r="AP194" i="1" s="1"/>
  <c r="AN194" i="1"/>
  <c r="AO192" i="1"/>
  <c r="AP192" i="1" s="1"/>
  <c r="AN192" i="1"/>
  <c r="AO190" i="1"/>
  <c r="AP190" i="1" s="1"/>
  <c r="AN190" i="1"/>
  <c r="AO188" i="1"/>
  <c r="AP188" i="1" s="1"/>
  <c r="AN188" i="1"/>
  <c r="AO186" i="1"/>
  <c r="AP186" i="1" s="1"/>
  <c r="AN186" i="1"/>
  <c r="AO184" i="1"/>
  <c r="AP184" i="1" s="1"/>
  <c r="AN184" i="1"/>
  <c r="AO182" i="1"/>
  <c r="AP182" i="1" s="1"/>
  <c r="AN182" i="1"/>
  <c r="AO180" i="1"/>
  <c r="AP180" i="1" s="1"/>
  <c r="AN180" i="1"/>
  <c r="AO178" i="1"/>
  <c r="AP178" i="1" s="1"/>
  <c r="AN178" i="1"/>
  <c r="AO176" i="1"/>
  <c r="AP176" i="1" s="1"/>
  <c r="AN176" i="1"/>
  <c r="AF174" i="1"/>
  <c r="AO174" i="1"/>
  <c r="AP174" i="1" s="1"/>
  <c r="AN174" i="1"/>
  <c r="AO172" i="1"/>
  <c r="AP172" i="1" s="1"/>
  <c r="AN172" i="1"/>
  <c r="AF170" i="1"/>
  <c r="AO170" i="1"/>
  <c r="AP170" i="1" s="1"/>
  <c r="AN170" i="1"/>
  <c r="AO168" i="1"/>
  <c r="AP168" i="1" s="1"/>
  <c r="AN168" i="1"/>
  <c r="AF166" i="1"/>
  <c r="AO166" i="1"/>
  <c r="AP166" i="1" s="1"/>
  <c r="AN166" i="1"/>
  <c r="AO164" i="1"/>
  <c r="AP164" i="1" s="1"/>
  <c r="AN164" i="1"/>
  <c r="AF162" i="1"/>
  <c r="AO162" i="1"/>
  <c r="AP162" i="1" s="1"/>
  <c r="AN162" i="1"/>
  <c r="AO160" i="1"/>
  <c r="AP160" i="1" s="1"/>
  <c r="AN160" i="1"/>
  <c r="AF158" i="1"/>
  <c r="AO158" i="1"/>
  <c r="AP158" i="1" s="1"/>
  <c r="AN158" i="1"/>
  <c r="AO156" i="1"/>
  <c r="AP156" i="1" s="1"/>
  <c r="AN156" i="1"/>
  <c r="AF154" i="1"/>
  <c r="AO154" i="1"/>
  <c r="AP154" i="1" s="1"/>
  <c r="AN154" i="1"/>
  <c r="AO152" i="1"/>
  <c r="AP152" i="1" s="1"/>
  <c r="AN152" i="1"/>
  <c r="AF150" i="1"/>
  <c r="AO150" i="1"/>
  <c r="AP150" i="1" s="1"/>
  <c r="AN150" i="1"/>
  <c r="AO148" i="1"/>
  <c r="AP148" i="1" s="1"/>
  <c r="AN148" i="1"/>
  <c r="AF146" i="1"/>
  <c r="AO146" i="1"/>
  <c r="AP146" i="1" s="1"/>
  <c r="AN146" i="1"/>
  <c r="AO144" i="1"/>
  <c r="AP144" i="1" s="1"/>
  <c r="AN144" i="1"/>
  <c r="AF142" i="1"/>
  <c r="AO142" i="1"/>
  <c r="AP142" i="1" s="1"/>
  <c r="AN142" i="1"/>
  <c r="AO140" i="1"/>
  <c r="AP140" i="1" s="1"/>
  <c r="AN140" i="1"/>
  <c r="AF138" i="1"/>
  <c r="AO138" i="1"/>
  <c r="AP138" i="1" s="1"/>
  <c r="AN138" i="1"/>
  <c r="AO136" i="1"/>
  <c r="AP136" i="1" s="1"/>
  <c r="AN136" i="1"/>
  <c r="AF134" i="1"/>
  <c r="AO134" i="1"/>
  <c r="AP134" i="1" s="1"/>
  <c r="AN134" i="1"/>
  <c r="AO132" i="1"/>
  <c r="AP132" i="1" s="1"/>
  <c r="AN132" i="1"/>
  <c r="AF130" i="1"/>
  <c r="AO130" i="1"/>
  <c r="AP130" i="1" s="1"/>
  <c r="AN130" i="1"/>
  <c r="AO128" i="1"/>
  <c r="AP128" i="1" s="1"/>
  <c r="AN128" i="1"/>
  <c r="AF126" i="1"/>
  <c r="AO126" i="1"/>
  <c r="AP126" i="1" s="1"/>
  <c r="AN126" i="1"/>
  <c r="AO124" i="1"/>
  <c r="AP124" i="1" s="1"/>
  <c r="AN124" i="1"/>
  <c r="AF122" i="1"/>
  <c r="AO122" i="1"/>
  <c r="AP122" i="1" s="1"/>
  <c r="AN122" i="1"/>
  <c r="AO120" i="1"/>
  <c r="AP120" i="1" s="1"/>
  <c r="AN120" i="1"/>
  <c r="AF118" i="1"/>
  <c r="AO118" i="1"/>
  <c r="AP118" i="1" s="1"/>
  <c r="AN118" i="1"/>
  <c r="AO116" i="1"/>
  <c r="AP116" i="1" s="1"/>
  <c r="AN116" i="1"/>
  <c r="AF114" i="1"/>
  <c r="AO114" i="1"/>
  <c r="AP114" i="1" s="1"/>
  <c r="AN114" i="1"/>
  <c r="AO112" i="1"/>
  <c r="AP112" i="1" s="1"/>
  <c r="AN112" i="1"/>
  <c r="AF110" i="1"/>
  <c r="AO110" i="1"/>
  <c r="AP110" i="1" s="1"/>
  <c r="AN110" i="1"/>
  <c r="AO108" i="1"/>
  <c r="AP108" i="1" s="1"/>
  <c r="AN108" i="1"/>
  <c r="AF106" i="1"/>
  <c r="AO106" i="1"/>
  <c r="AP106" i="1" s="1"/>
  <c r="AN106" i="1"/>
  <c r="AO104" i="1"/>
  <c r="AP104" i="1" s="1"/>
  <c r="AN104" i="1"/>
  <c r="AF102" i="1"/>
  <c r="AO102" i="1"/>
  <c r="AP102" i="1" s="1"/>
  <c r="AN102" i="1"/>
  <c r="AO100" i="1"/>
  <c r="AP100" i="1" s="1"/>
  <c r="AN100" i="1"/>
  <c r="AF98" i="1"/>
  <c r="AO98" i="1"/>
  <c r="AP98" i="1" s="1"/>
  <c r="AN98" i="1"/>
  <c r="AO96" i="1"/>
  <c r="AP96" i="1" s="1"/>
  <c r="AN96" i="1"/>
  <c r="AF94" i="1"/>
  <c r="AO94" i="1"/>
  <c r="AP94" i="1" s="1"/>
  <c r="AN94" i="1"/>
  <c r="AO92" i="1"/>
  <c r="AP92" i="1" s="1"/>
  <c r="AN92" i="1"/>
  <c r="AF90" i="1"/>
  <c r="AO90" i="1"/>
  <c r="AP90" i="1" s="1"/>
  <c r="AN90" i="1"/>
  <c r="AO88" i="1"/>
  <c r="AP88" i="1" s="1"/>
  <c r="AN88" i="1"/>
  <c r="AF86" i="1"/>
  <c r="AO86" i="1"/>
  <c r="AP86" i="1" s="1"/>
  <c r="AN86" i="1"/>
  <c r="AO84" i="1"/>
  <c r="AP84" i="1" s="1"/>
  <c r="AN84" i="1"/>
  <c r="AF82" i="1"/>
  <c r="AO82" i="1"/>
  <c r="AP82" i="1" s="1"/>
  <c r="AN82" i="1"/>
  <c r="AO80" i="1"/>
  <c r="AP80" i="1" s="1"/>
  <c r="AN80" i="1"/>
  <c r="AF78" i="1"/>
  <c r="AO78" i="1"/>
  <c r="AP78" i="1" s="1"/>
  <c r="AN78" i="1"/>
  <c r="AO76" i="1"/>
  <c r="AP76" i="1" s="1"/>
  <c r="AN76" i="1"/>
  <c r="AF74" i="1"/>
  <c r="AO74" i="1"/>
  <c r="AP74" i="1" s="1"/>
  <c r="AN74" i="1"/>
  <c r="AO72" i="1"/>
  <c r="AP72" i="1" s="1"/>
  <c r="AN72" i="1"/>
  <c r="AF70" i="1"/>
  <c r="AO70" i="1"/>
  <c r="AP70" i="1" s="1"/>
  <c r="AN70" i="1"/>
  <c r="AN68" i="1"/>
  <c r="AO68" i="1"/>
  <c r="AP68" i="1" s="1"/>
  <c r="AF66" i="1"/>
  <c r="AN66" i="1"/>
  <c r="AO66" i="1"/>
  <c r="AP66" i="1" s="1"/>
  <c r="AN64" i="1"/>
  <c r="AO64" i="1"/>
  <c r="AP64" i="1" s="1"/>
  <c r="AF62" i="1"/>
  <c r="AN62" i="1"/>
  <c r="AO62" i="1"/>
  <c r="AP62" i="1" s="1"/>
  <c r="AN60" i="1"/>
  <c r="AO60" i="1"/>
  <c r="AP60" i="1" s="1"/>
  <c r="AF58" i="1"/>
  <c r="AN58" i="1"/>
  <c r="AO58" i="1"/>
  <c r="AP58" i="1" s="1"/>
  <c r="AN56" i="1"/>
  <c r="AO56" i="1"/>
  <c r="AP56" i="1" s="1"/>
  <c r="AF54" i="1"/>
  <c r="AN54" i="1"/>
  <c r="AO54" i="1"/>
  <c r="AP54" i="1" s="1"/>
  <c r="AN52" i="1"/>
  <c r="AO52" i="1"/>
  <c r="AP52" i="1" s="1"/>
  <c r="AF50" i="1"/>
  <c r="AN50" i="1"/>
  <c r="AO50" i="1"/>
  <c r="AP50" i="1" s="1"/>
  <c r="AN48" i="1"/>
  <c r="AO48" i="1"/>
  <c r="AP48" i="1" s="1"/>
  <c r="AF46" i="1"/>
  <c r="AO46" i="1"/>
  <c r="AP46" i="1" s="1"/>
  <c r="AN46" i="1"/>
  <c r="AO44" i="1"/>
  <c r="AP44" i="1" s="1"/>
  <c r="AN44" i="1"/>
  <c r="AF42" i="1"/>
  <c r="AO42" i="1"/>
  <c r="AP42" i="1" s="1"/>
  <c r="AN42" i="1"/>
  <c r="AO40" i="1"/>
  <c r="AP40" i="1" s="1"/>
  <c r="AN40" i="1"/>
  <c r="AF38" i="1"/>
  <c r="AO38" i="1"/>
  <c r="AP38" i="1" s="1"/>
  <c r="AN38" i="1"/>
  <c r="AO36" i="1"/>
  <c r="AP36" i="1" s="1"/>
  <c r="AN36" i="1"/>
  <c r="AF34" i="1"/>
  <c r="AO34" i="1"/>
  <c r="AP34" i="1" s="1"/>
  <c r="AO32" i="1"/>
  <c r="AP32" i="1" s="1"/>
  <c r="AN32" i="1"/>
  <c r="AF30" i="1"/>
  <c r="AO30" i="1"/>
  <c r="AP30" i="1" s="1"/>
  <c r="AN30" i="1"/>
  <c r="AO28" i="1"/>
  <c r="AP28" i="1" s="1"/>
  <c r="AN28" i="1"/>
  <c r="AF26" i="1"/>
  <c r="AO26" i="1"/>
  <c r="AP26" i="1" s="1"/>
  <c r="AN26" i="1"/>
  <c r="AO24" i="1"/>
  <c r="AP24" i="1" s="1"/>
  <c r="AN24" i="1"/>
  <c r="AF22" i="1"/>
  <c r="AO22" i="1"/>
  <c r="AP22" i="1" s="1"/>
  <c r="AN22" i="1"/>
  <c r="AO20" i="1"/>
  <c r="AP20" i="1" s="1"/>
  <c r="AN20" i="1"/>
  <c r="AF18" i="1"/>
  <c r="AO18" i="1"/>
  <c r="AP18" i="1" s="1"/>
  <c r="AN18" i="1"/>
  <c r="AO16" i="1"/>
  <c r="AP16" i="1" s="1"/>
  <c r="AN16" i="1"/>
  <c r="AF14" i="1"/>
  <c r="AG14" i="1" s="1"/>
  <c r="AO14" i="1"/>
  <c r="AP14" i="1" s="1"/>
  <c r="AO12" i="1"/>
  <c r="AP12" i="1" s="1"/>
  <c r="AF10" i="1"/>
  <c r="AO10" i="1"/>
  <c r="AP10" i="1" s="1"/>
  <c r="AN10" i="1"/>
  <c r="AO8" i="1"/>
  <c r="AP8" i="1" s="1"/>
  <c r="AF6" i="1"/>
  <c r="AG6" i="1" s="1"/>
  <c r="AO6" i="1"/>
  <c r="AP6" i="1" s="1"/>
  <c r="AN239" i="1"/>
  <c r="AF258" i="1"/>
  <c r="AG258" i="1"/>
  <c r="AG256" i="1"/>
  <c r="AF256" i="1"/>
  <c r="AG252" i="1"/>
  <c r="AF252" i="1"/>
  <c r="AG248" i="1"/>
  <c r="AF248" i="1"/>
  <c r="AG244" i="1"/>
  <c r="AF244" i="1"/>
  <c r="AF242" i="1"/>
  <c r="AG242" i="1"/>
  <c r="AG240" i="1"/>
  <c r="AF240" i="1"/>
  <c r="AF238" i="1"/>
  <c r="AG238" i="1"/>
  <c r="AG236" i="1"/>
  <c r="H234" i="11" s="1"/>
  <c r="AF236" i="1"/>
  <c r="AF234" i="1"/>
  <c r="AG234" i="1"/>
  <c r="AG232" i="1"/>
  <c r="AF232" i="1"/>
  <c r="AF230" i="1"/>
  <c r="AG230" i="1"/>
  <c r="AG228" i="1"/>
  <c r="AF228" i="1"/>
  <c r="AF226" i="1"/>
  <c r="AG226" i="1"/>
  <c r="AG224" i="1"/>
  <c r="AF224" i="1"/>
  <c r="AF222" i="1"/>
  <c r="AG222" i="1"/>
  <c r="AG220" i="1"/>
  <c r="H218" i="11" s="1"/>
  <c r="AF220" i="1"/>
  <c r="AF218" i="1"/>
  <c r="AG218" i="1"/>
  <c r="AG216" i="1"/>
  <c r="AF216" i="1"/>
  <c r="AF214" i="1"/>
  <c r="AG214" i="1"/>
  <c r="AG212" i="1"/>
  <c r="H210" i="11" s="1"/>
  <c r="AF212" i="1"/>
  <c r="AF210" i="1"/>
  <c r="AG210" i="1"/>
  <c r="AG208" i="1"/>
  <c r="AF208" i="1"/>
  <c r="AF206" i="1"/>
  <c r="AG206" i="1"/>
  <c r="AG204" i="1"/>
  <c r="H202" i="11" s="1"/>
  <c r="AF204" i="1"/>
  <c r="AF202" i="1"/>
  <c r="AG202" i="1"/>
  <c r="AF198" i="1"/>
  <c r="AG198" i="1"/>
  <c r="AF194" i="1"/>
  <c r="AG194" i="1"/>
  <c r="AF254" i="1"/>
  <c r="AG254" i="1"/>
  <c r="AF250" i="1"/>
  <c r="AG250" i="1"/>
  <c r="AF246" i="1"/>
  <c r="AG246" i="1"/>
  <c r="AF257" i="1"/>
  <c r="AG257" i="1"/>
  <c r="AF255" i="1"/>
  <c r="AG255" i="1"/>
  <c r="AF253" i="1"/>
  <c r="AG253" i="1"/>
  <c r="AF251" i="1"/>
  <c r="AG251" i="1"/>
  <c r="AF249" i="1"/>
  <c r="AG249" i="1"/>
  <c r="AF247" i="1"/>
  <c r="AG247" i="1"/>
  <c r="AF245" i="1"/>
  <c r="AG245" i="1"/>
  <c r="AF243" i="1"/>
  <c r="AG243" i="1"/>
  <c r="AF241" i="1"/>
  <c r="AG241" i="1"/>
  <c r="AF239" i="1"/>
  <c r="AG239" i="1"/>
  <c r="AF237" i="1"/>
  <c r="AG237" i="1"/>
  <c r="AF235" i="1"/>
  <c r="AG235" i="1"/>
  <c r="AF233" i="1"/>
  <c r="AG233" i="1"/>
  <c r="AF231" i="1"/>
  <c r="AG231" i="1"/>
  <c r="AF229" i="1"/>
  <c r="AG229" i="1"/>
  <c r="AF227" i="1"/>
  <c r="AG227" i="1"/>
  <c r="AF225" i="1"/>
  <c r="AG225" i="1"/>
  <c r="AF223" i="1"/>
  <c r="AG223" i="1"/>
  <c r="AF221" i="1"/>
  <c r="AG221" i="1"/>
  <c r="AF219" i="1"/>
  <c r="AG219" i="1"/>
  <c r="AF217" i="1"/>
  <c r="AG217" i="1"/>
  <c r="AF215" i="1"/>
  <c r="AG215" i="1"/>
  <c r="AF213" i="1"/>
  <c r="AG213" i="1"/>
  <c r="AF211" i="1"/>
  <c r="AG211" i="1"/>
  <c r="AF209" i="1"/>
  <c r="AG209" i="1"/>
  <c r="AF207" i="1"/>
  <c r="AG207" i="1"/>
  <c r="AF205" i="1"/>
  <c r="AG205" i="1"/>
  <c r="AF201" i="1"/>
  <c r="AG201" i="1"/>
  <c r="H199" i="11" s="1"/>
  <c r="AF197" i="1"/>
  <c r="AG197" i="1"/>
  <c r="H195" i="11" s="1"/>
  <c r="AF193" i="1"/>
  <c r="AG193" i="1"/>
  <c r="H191" i="11" s="1"/>
  <c r="AF191" i="1"/>
  <c r="AG191" i="1"/>
  <c r="AF189" i="1"/>
  <c r="AG189" i="1"/>
  <c r="H187" i="11" s="1"/>
  <c r="AF187" i="1"/>
  <c r="AG187" i="1"/>
  <c r="H185" i="11" s="1"/>
  <c r="AF185" i="1"/>
  <c r="AG185" i="1"/>
  <c r="H183" i="11" s="1"/>
  <c r="AF183" i="1"/>
  <c r="AG183" i="1"/>
  <c r="AF181" i="1"/>
  <c r="AG181" i="1" s="1"/>
  <c r="H179" i="11" s="1"/>
  <c r="AF179" i="1"/>
  <c r="AG179" i="1"/>
  <c r="H177" i="11" s="1"/>
  <c r="AF177" i="1"/>
  <c r="AG177" i="1"/>
  <c r="H175" i="11" s="1"/>
  <c r="AF175" i="1"/>
  <c r="AG175" i="1"/>
  <c r="AF173" i="1"/>
  <c r="AG173" i="1"/>
  <c r="AG171" i="1"/>
  <c r="H169" i="11" s="1"/>
  <c r="AF171" i="1"/>
  <c r="AG169" i="1"/>
  <c r="AF169" i="1"/>
  <c r="AF167" i="1"/>
  <c r="AG167" i="1"/>
  <c r="H165" i="11" s="1"/>
  <c r="AF165" i="1"/>
  <c r="AG165" i="1"/>
  <c r="AG163" i="1"/>
  <c r="H161" i="11" s="1"/>
  <c r="AF163" i="1"/>
  <c r="AG161" i="1"/>
  <c r="AF161" i="1"/>
  <c r="AF159" i="1"/>
  <c r="AG159" i="1"/>
  <c r="H157" i="11" s="1"/>
  <c r="AF157" i="1"/>
  <c r="AG157" i="1"/>
  <c r="H155" i="11" s="1"/>
  <c r="AG155" i="1"/>
  <c r="H153" i="11" s="1"/>
  <c r="AF155" i="1"/>
  <c r="AG153" i="1"/>
  <c r="H151" i="11" s="1"/>
  <c r="AF153" i="1"/>
  <c r="AF151" i="1"/>
  <c r="AG151" i="1"/>
  <c r="H149" i="11" s="1"/>
  <c r="AF149" i="1"/>
  <c r="AG149" i="1"/>
  <c r="H147" i="11" s="1"/>
  <c r="AG147" i="1"/>
  <c r="H145" i="11" s="1"/>
  <c r="AF147" i="1"/>
  <c r="AG145" i="1"/>
  <c r="H143" i="11" s="1"/>
  <c r="AF145" i="1"/>
  <c r="AF143" i="1"/>
  <c r="AG143" i="1"/>
  <c r="H141" i="11" s="1"/>
  <c r="AF141" i="1"/>
  <c r="AG141" i="1"/>
  <c r="H139" i="11" s="1"/>
  <c r="AG139" i="1"/>
  <c r="H137" i="11" s="1"/>
  <c r="AF139" i="1"/>
  <c r="AG137" i="1"/>
  <c r="H135" i="11" s="1"/>
  <c r="AF137" i="1"/>
  <c r="AF135" i="1"/>
  <c r="AG135" i="1"/>
  <c r="H133" i="11" s="1"/>
  <c r="AF133" i="1"/>
  <c r="AG133" i="1"/>
  <c r="H131" i="11" s="1"/>
  <c r="AG131" i="1"/>
  <c r="H129" i="11" s="1"/>
  <c r="AF131" i="1"/>
  <c r="AG129" i="1"/>
  <c r="H127" i="11" s="1"/>
  <c r="AF129" i="1"/>
  <c r="AF127" i="1"/>
  <c r="AG127" i="1"/>
  <c r="H125" i="11" s="1"/>
  <c r="AF125" i="1"/>
  <c r="AG125" i="1"/>
  <c r="H123" i="11" s="1"/>
  <c r="AG123" i="1"/>
  <c r="H121" i="11" s="1"/>
  <c r="AF123" i="1"/>
  <c r="AG121" i="1"/>
  <c r="H119" i="11" s="1"/>
  <c r="AF121" i="1"/>
  <c r="AF119" i="1"/>
  <c r="AG119" i="1"/>
  <c r="H117" i="11" s="1"/>
  <c r="AF117" i="1"/>
  <c r="AG117" i="1"/>
  <c r="H115" i="11" s="1"/>
  <c r="AG115" i="1"/>
  <c r="H113" i="11" s="1"/>
  <c r="AF115" i="1"/>
  <c r="AG113" i="1"/>
  <c r="H111" i="11" s="1"/>
  <c r="AF113" i="1"/>
  <c r="AF111" i="1"/>
  <c r="AG111" i="1"/>
  <c r="H109" i="11" s="1"/>
  <c r="AF109" i="1"/>
  <c r="AG109" i="1"/>
  <c r="H107" i="11" s="1"/>
  <c r="AG107" i="1"/>
  <c r="H105" i="11" s="1"/>
  <c r="AF107" i="1"/>
  <c r="AG105" i="1"/>
  <c r="H103" i="11" s="1"/>
  <c r="AF105" i="1"/>
  <c r="AF103" i="1"/>
  <c r="AG103" i="1"/>
  <c r="H101" i="11" s="1"/>
  <c r="AF101" i="1"/>
  <c r="AG101" i="1"/>
  <c r="H99" i="11" s="1"/>
  <c r="AG99" i="1"/>
  <c r="H97" i="11" s="1"/>
  <c r="AF99" i="1"/>
  <c r="AG97" i="1"/>
  <c r="H95" i="11" s="1"/>
  <c r="AF97" i="1"/>
  <c r="AF95" i="1"/>
  <c r="AG95" i="1"/>
  <c r="H93" i="11" s="1"/>
  <c r="AF93" i="1"/>
  <c r="AG93" i="1"/>
  <c r="H91" i="11" s="1"/>
  <c r="AG91" i="1"/>
  <c r="H89" i="11" s="1"/>
  <c r="AF91" i="1"/>
  <c r="AG89" i="1"/>
  <c r="AF89" i="1"/>
  <c r="AF87" i="1"/>
  <c r="AG87" i="1"/>
  <c r="AF85" i="1"/>
  <c r="AG85" i="1"/>
  <c r="AG83" i="1"/>
  <c r="AF83" i="1"/>
  <c r="AG81" i="1"/>
  <c r="AF81" i="1"/>
  <c r="AG79" i="1"/>
  <c r="AF79" i="1"/>
  <c r="AG77" i="1"/>
  <c r="AF77" i="1"/>
  <c r="AF75" i="1"/>
  <c r="AG75" i="1"/>
  <c r="AF73" i="1"/>
  <c r="AG73" i="1"/>
  <c r="AG71" i="1"/>
  <c r="AF71" i="1"/>
  <c r="AG69" i="1"/>
  <c r="AF69" i="1"/>
  <c r="AF67" i="1"/>
  <c r="AG67" i="1"/>
  <c r="AF65" i="1"/>
  <c r="AG65" i="1"/>
  <c r="AG63" i="1"/>
  <c r="AF63" i="1"/>
  <c r="AG61" i="1"/>
  <c r="AF61" i="1"/>
  <c r="AF59" i="1"/>
  <c r="AG59" i="1"/>
  <c r="AF57" i="1"/>
  <c r="AG57" i="1"/>
  <c r="AG55" i="1"/>
  <c r="AF55" i="1"/>
  <c r="AG53" i="1"/>
  <c r="AF53" i="1"/>
  <c r="AF51" i="1"/>
  <c r="AG51" i="1"/>
  <c r="AF49" i="1"/>
  <c r="AG49" i="1"/>
  <c r="AG47" i="1"/>
  <c r="AF47" i="1"/>
  <c r="AG45" i="1"/>
  <c r="AF45" i="1"/>
  <c r="AF43" i="1"/>
  <c r="AG43" i="1"/>
  <c r="AF41" i="1"/>
  <c r="AG41" i="1"/>
  <c r="AG39" i="1"/>
  <c r="AF39" i="1"/>
  <c r="AG37" i="1"/>
  <c r="AF37" i="1"/>
  <c r="AF35" i="1"/>
  <c r="AG35" i="1"/>
  <c r="AF33" i="1"/>
  <c r="AG33" i="1"/>
  <c r="AG31" i="1"/>
  <c r="AF31" i="1"/>
  <c r="AG29" i="1"/>
  <c r="AF29" i="1"/>
  <c r="AF27" i="1"/>
  <c r="AG27" i="1"/>
  <c r="AF25" i="1"/>
  <c r="AG25" i="1"/>
  <c r="AG23" i="1"/>
  <c r="AF23" i="1"/>
  <c r="AG21" i="1"/>
  <c r="AF21" i="1"/>
  <c r="AF19" i="1"/>
  <c r="AG19" i="1"/>
  <c r="AF17" i="1"/>
  <c r="AG17" i="1"/>
  <c r="AG15" i="1"/>
  <c r="AF15" i="1"/>
  <c r="AF13" i="1"/>
  <c r="AG13" i="1" s="1"/>
  <c r="AF11" i="1"/>
  <c r="AG11" i="1"/>
  <c r="AF9" i="1"/>
  <c r="AG9" i="1" s="1"/>
  <c r="AF7" i="1"/>
  <c r="AG7" i="1" s="1"/>
  <c r="AF5" i="1"/>
  <c r="AG5" i="1" s="1"/>
  <c r="H3" i="11" s="1"/>
  <c r="AG203" i="1"/>
  <c r="AF200" i="1"/>
  <c r="AG195" i="1"/>
  <c r="H193" i="11" s="1"/>
  <c r="AG192" i="1"/>
  <c r="AF192" i="1"/>
  <c r="AG190" i="1"/>
  <c r="AF190" i="1"/>
  <c r="AF188" i="1"/>
  <c r="AG188" i="1"/>
  <c r="AG186" i="1"/>
  <c r="H184" i="11" s="1"/>
  <c r="AF186" i="1"/>
  <c r="AF184" i="1"/>
  <c r="AG184" i="1"/>
  <c r="AG182" i="1"/>
  <c r="AF182" i="1"/>
  <c r="AF180" i="1"/>
  <c r="AG180" i="1"/>
  <c r="AG178" i="1"/>
  <c r="AF178" i="1"/>
  <c r="AF176" i="1"/>
  <c r="AG176" i="1"/>
  <c r="H174" i="11" s="1"/>
  <c r="AF172" i="1"/>
  <c r="AG172" i="1"/>
  <c r="AF168" i="1"/>
  <c r="AG168" i="1"/>
  <c r="AF164" i="1"/>
  <c r="AG164" i="1"/>
  <c r="AF160" i="1"/>
  <c r="AG160" i="1"/>
  <c r="AF156" i="1"/>
  <c r="AG156" i="1"/>
  <c r="AF152" i="1"/>
  <c r="AG152" i="1"/>
  <c r="AF148" i="1"/>
  <c r="AG148" i="1"/>
  <c r="AF144" i="1"/>
  <c r="AG144" i="1"/>
  <c r="AF140" i="1"/>
  <c r="AG140" i="1"/>
  <c r="AF136" i="1"/>
  <c r="AG136" i="1"/>
  <c r="AF132" i="1"/>
  <c r="AG132" i="1"/>
  <c r="AF128" i="1"/>
  <c r="AG128" i="1"/>
  <c r="AF124" i="1"/>
  <c r="AG124" i="1"/>
  <c r="AF120" i="1"/>
  <c r="AG120" i="1"/>
  <c r="AF116" i="1"/>
  <c r="AG116" i="1"/>
  <c r="AF112" i="1"/>
  <c r="AG112" i="1"/>
  <c r="AF108" i="1"/>
  <c r="AG108" i="1"/>
  <c r="AF104" i="1"/>
  <c r="AG104" i="1"/>
  <c r="AF100" i="1"/>
  <c r="AG100" i="1"/>
  <c r="H98" i="11" s="1"/>
  <c r="AF96" i="1"/>
  <c r="AG96" i="1"/>
  <c r="AF92" i="1"/>
  <c r="AG92" i="1"/>
  <c r="H90" i="11" s="1"/>
  <c r="AF88" i="1"/>
  <c r="AG88" i="1"/>
  <c r="AF84" i="1"/>
  <c r="AG84" i="1"/>
  <c r="H82" i="11" s="1"/>
  <c r="AF80" i="1"/>
  <c r="AG80" i="1"/>
  <c r="H78" i="11" s="1"/>
  <c r="AF76" i="1"/>
  <c r="AG76" i="1"/>
  <c r="H74" i="11" s="1"/>
  <c r="AF72" i="1"/>
  <c r="AG72" i="1"/>
  <c r="AF68" i="1"/>
  <c r="AG68" i="1"/>
  <c r="H66" i="11" s="1"/>
  <c r="AF64" i="1"/>
  <c r="AG64" i="1"/>
  <c r="AF60" i="1"/>
  <c r="AG60" i="1"/>
  <c r="H58" i="11" s="1"/>
  <c r="AF56" i="1"/>
  <c r="AG56" i="1"/>
  <c r="AF52" i="1"/>
  <c r="AG52" i="1"/>
  <c r="H50" i="11" s="1"/>
  <c r="AF48" i="1"/>
  <c r="AG48" i="1"/>
  <c r="H46" i="11" s="1"/>
  <c r="AF44" i="1"/>
  <c r="AG44" i="1"/>
  <c r="H42" i="11" s="1"/>
  <c r="AF40" i="1"/>
  <c r="AG40" i="1"/>
  <c r="AF36" i="1"/>
  <c r="AG36" i="1"/>
  <c r="H34" i="11" s="1"/>
  <c r="AF32" i="1"/>
  <c r="AG32" i="1"/>
  <c r="AF28" i="1"/>
  <c r="AG28" i="1"/>
  <c r="H26" i="11" s="1"/>
  <c r="AF24" i="1"/>
  <c r="AG24" i="1"/>
  <c r="AF20" i="1"/>
  <c r="AG20" i="1"/>
  <c r="AF16" i="1"/>
  <c r="AG16" i="1"/>
  <c r="AF12" i="1"/>
  <c r="AG12" i="1" s="1"/>
  <c r="AF8" i="1"/>
  <c r="AG8" i="1" s="1"/>
  <c r="H6" i="11" s="1"/>
  <c r="AG199" i="1"/>
  <c r="AF196" i="1"/>
  <c r="W257" i="1"/>
  <c r="F255" i="11" s="1"/>
  <c r="W249" i="1"/>
  <c r="F247" i="11" s="1"/>
  <c r="W245" i="1"/>
  <c r="F243" i="11" s="1"/>
  <c r="W241" i="1"/>
  <c r="F239" i="11" s="1"/>
  <c r="W237" i="1"/>
  <c r="F235" i="11" s="1"/>
  <c r="W233" i="1"/>
  <c r="F231" i="11" s="1"/>
  <c r="W229" i="1"/>
  <c r="F227" i="11" s="1"/>
  <c r="W225" i="1"/>
  <c r="F223" i="11" s="1"/>
  <c r="W221" i="1"/>
  <c r="F219" i="11" s="1"/>
  <c r="W217" i="1"/>
  <c r="F215" i="11" s="1"/>
  <c r="W209" i="1"/>
  <c r="F207" i="11" s="1"/>
  <c r="AG174" i="1"/>
  <c r="H172" i="11" s="1"/>
  <c r="AG170" i="1"/>
  <c r="AG166" i="1"/>
  <c r="AG162" i="1"/>
  <c r="AG158" i="1"/>
  <c r="AG154" i="1"/>
  <c r="AG150" i="1"/>
  <c r="AG146" i="1"/>
  <c r="AG142" i="1"/>
  <c r="H140" i="11" s="1"/>
  <c r="AG138" i="1"/>
  <c r="AG134" i="1"/>
  <c r="AG130" i="1"/>
  <c r="AG126" i="1"/>
  <c r="H124" i="11" s="1"/>
  <c r="AG122" i="1"/>
  <c r="AG118" i="1"/>
  <c r="AG114" i="1"/>
  <c r="AG110" i="1"/>
  <c r="H108" i="11" s="1"/>
  <c r="AG106" i="1"/>
  <c r="AG102" i="1"/>
  <c r="H100" i="11" s="1"/>
  <c r="AG98" i="1"/>
  <c r="AG94" i="1"/>
  <c r="AG90" i="1"/>
  <c r="H88" i="11" s="1"/>
  <c r="AG86" i="1"/>
  <c r="AG82" i="1"/>
  <c r="AG78" i="1"/>
  <c r="AG74" i="1"/>
  <c r="AG70" i="1"/>
  <c r="H68" i="11" s="1"/>
  <c r="AG66" i="1"/>
  <c r="AG62" i="1"/>
  <c r="AG58" i="1"/>
  <c r="H56" i="11" s="1"/>
  <c r="AG54" i="1"/>
  <c r="AG50" i="1"/>
  <c r="AG46" i="1"/>
  <c r="AG42" i="1"/>
  <c r="AG38" i="1"/>
  <c r="H36" i="11" s="1"/>
  <c r="AG34" i="1"/>
  <c r="AG30" i="1"/>
  <c r="AG26" i="1"/>
  <c r="H24" i="11" s="1"/>
  <c r="AG22" i="1"/>
  <c r="H20" i="11" s="1"/>
  <c r="AG18" i="1"/>
  <c r="AG10" i="1"/>
  <c r="H8" i="11" s="1"/>
  <c r="B256" i="11"/>
  <c r="A256" i="11" s="1"/>
  <c r="W258" i="1"/>
  <c r="F256" i="11" s="1"/>
  <c r="V258" i="1"/>
  <c r="G256" i="11" s="1"/>
  <c r="B252" i="11"/>
  <c r="A252" i="11" s="1"/>
  <c r="W254" i="1"/>
  <c r="F252" i="11" s="1"/>
  <c r="V254" i="1"/>
  <c r="G252" i="11" s="1"/>
  <c r="B248" i="11"/>
  <c r="A248" i="11" s="1"/>
  <c r="W250" i="1"/>
  <c r="F248" i="11" s="1"/>
  <c r="V250" i="1"/>
  <c r="G248" i="11" s="1"/>
  <c r="B244" i="11"/>
  <c r="A244" i="11" s="1"/>
  <c r="W246" i="1"/>
  <c r="F244" i="11" s="1"/>
  <c r="V246" i="1"/>
  <c r="G244" i="11" s="1"/>
  <c r="B240" i="11"/>
  <c r="A240" i="11" s="1"/>
  <c r="W242" i="1"/>
  <c r="F240" i="11" s="1"/>
  <c r="V242" i="1"/>
  <c r="G240" i="11" s="1"/>
  <c r="B236" i="11"/>
  <c r="A236" i="11" s="1"/>
  <c r="W238" i="1"/>
  <c r="F236" i="11" s="1"/>
  <c r="V238" i="1"/>
  <c r="G236" i="11" s="1"/>
  <c r="B232" i="11"/>
  <c r="A232" i="11" s="1"/>
  <c r="W234" i="1"/>
  <c r="F232" i="11" s="1"/>
  <c r="V234" i="1"/>
  <c r="G232" i="11" s="1"/>
  <c r="B228" i="11"/>
  <c r="A228" i="11" s="1"/>
  <c r="W230" i="1"/>
  <c r="F228" i="11" s="1"/>
  <c r="V230" i="1"/>
  <c r="G228" i="11" s="1"/>
  <c r="B224" i="11"/>
  <c r="A224" i="11" s="1"/>
  <c r="W226" i="1"/>
  <c r="F224" i="11" s="1"/>
  <c r="V226" i="1"/>
  <c r="G224" i="11" s="1"/>
  <c r="B220" i="11"/>
  <c r="A220" i="11" s="1"/>
  <c r="W222" i="1"/>
  <c r="F220" i="11" s="1"/>
  <c r="V222" i="1"/>
  <c r="G220" i="11" s="1"/>
  <c r="B216" i="11"/>
  <c r="A216" i="11" s="1"/>
  <c r="W218" i="1"/>
  <c r="F216" i="11" s="1"/>
  <c r="V218" i="1"/>
  <c r="G216" i="11" s="1"/>
  <c r="B212" i="11"/>
  <c r="A212" i="11" s="1"/>
  <c r="W214" i="1"/>
  <c r="F212" i="11" s="1"/>
  <c r="V214" i="1"/>
  <c r="G212" i="11" s="1"/>
  <c r="B208" i="11"/>
  <c r="A208" i="11" s="1"/>
  <c r="W210" i="1"/>
  <c r="F208" i="11" s="1"/>
  <c r="V210" i="1"/>
  <c r="G208" i="11" s="1"/>
  <c r="B204" i="11"/>
  <c r="A204" i="11" s="1"/>
  <c r="W206" i="1"/>
  <c r="F204" i="11" s="1"/>
  <c r="V206" i="1"/>
  <c r="G204" i="11" s="1"/>
  <c r="B200" i="11"/>
  <c r="A200" i="11" s="1"/>
  <c r="W202" i="1"/>
  <c r="F200" i="11" s="1"/>
  <c r="V202" i="1"/>
  <c r="G200" i="11" s="1"/>
  <c r="B196" i="11"/>
  <c r="A196" i="11" s="1"/>
  <c r="W198" i="1"/>
  <c r="F196" i="11" s="1"/>
  <c r="V198" i="1"/>
  <c r="G196" i="11" s="1"/>
  <c r="B192" i="11"/>
  <c r="A192" i="11" s="1"/>
  <c r="W194" i="1"/>
  <c r="F192" i="11" s="1"/>
  <c r="V194" i="1"/>
  <c r="G192" i="11" s="1"/>
  <c r="B188" i="11"/>
  <c r="A188" i="11" s="1"/>
  <c r="W190" i="1"/>
  <c r="F188" i="11" s="1"/>
  <c r="V190" i="1"/>
  <c r="G188" i="11" s="1"/>
  <c r="B184" i="11"/>
  <c r="A184" i="11" s="1"/>
  <c r="W186" i="1"/>
  <c r="F184" i="11" s="1"/>
  <c r="V186" i="1"/>
  <c r="G184" i="11" s="1"/>
  <c r="B180" i="11"/>
  <c r="A180" i="11" s="1"/>
  <c r="W182" i="1"/>
  <c r="F180" i="11" s="1"/>
  <c r="V182" i="1"/>
  <c r="G180" i="11" s="1"/>
  <c r="B176" i="11"/>
  <c r="A176" i="11" s="1"/>
  <c r="W178" i="1"/>
  <c r="F176" i="11" s="1"/>
  <c r="V178" i="1"/>
  <c r="G176" i="11" s="1"/>
  <c r="B172" i="11"/>
  <c r="A172" i="11" s="1"/>
  <c r="W174" i="1"/>
  <c r="F172" i="11" s="1"/>
  <c r="V174" i="1"/>
  <c r="G172" i="11" s="1"/>
  <c r="B168" i="11"/>
  <c r="A168" i="11" s="1"/>
  <c r="W170" i="1"/>
  <c r="F168" i="11" s="1"/>
  <c r="V170" i="1"/>
  <c r="G168" i="11" s="1"/>
  <c r="B164" i="11"/>
  <c r="A164" i="11" s="1"/>
  <c r="W166" i="1"/>
  <c r="F164" i="11" s="1"/>
  <c r="V166" i="1"/>
  <c r="G164" i="11" s="1"/>
  <c r="B160" i="11"/>
  <c r="A160" i="11" s="1"/>
  <c r="W162" i="1"/>
  <c r="F160" i="11" s="1"/>
  <c r="V162" i="1"/>
  <c r="G160" i="11" s="1"/>
  <c r="B156" i="11"/>
  <c r="A156" i="11" s="1"/>
  <c r="W158" i="1"/>
  <c r="F156" i="11" s="1"/>
  <c r="V158" i="1"/>
  <c r="G156" i="11" s="1"/>
  <c r="B152" i="11"/>
  <c r="A152" i="11" s="1"/>
  <c r="W154" i="1"/>
  <c r="F152" i="11" s="1"/>
  <c r="V154" i="1"/>
  <c r="G152" i="11" s="1"/>
  <c r="B148" i="11"/>
  <c r="A148" i="11" s="1"/>
  <c r="W150" i="1"/>
  <c r="F148" i="11" s="1"/>
  <c r="V150" i="1"/>
  <c r="G148" i="11" s="1"/>
  <c r="B144" i="11"/>
  <c r="A144" i="11" s="1"/>
  <c r="W146" i="1"/>
  <c r="F144" i="11" s="1"/>
  <c r="V146" i="1"/>
  <c r="G144" i="11" s="1"/>
  <c r="B140" i="11"/>
  <c r="A140" i="11" s="1"/>
  <c r="W142" i="1"/>
  <c r="F140" i="11" s="1"/>
  <c r="V142" i="1"/>
  <c r="G140" i="11" s="1"/>
  <c r="B136" i="11"/>
  <c r="A136" i="11" s="1"/>
  <c r="W138" i="1"/>
  <c r="F136" i="11" s="1"/>
  <c r="V138" i="1"/>
  <c r="G136" i="11" s="1"/>
  <c r="B132" i="11"/>
  <c r="A132" i="11" s="1"/>
  <c r="W134" i="1"/>
  <c r="F132" i="11" s="1"/>
  <c r="V134" i="1"/>
  <c r="G132" i="11" s="1"/>
  <c r="B128" i="11"/>
  <c r="A128" i="11" s="1"/>
  <c r="W130" i="1"/>
  <c r="F128" i="11" s="1"/>
  <c r="V130" i="1"/>
  <c r="G128" i="11" s="1"/>
  <c r="B124" i="11"/>
  <c r="A124" i="11" s="1"/>
  <c r="W126" i="1"/>
  <c r="F124" i="11" s="1"/>
  <c r="V126" i="1"/>
  <c r="G124" i="11" s="1"/>
  <c r="B120" i="11"/>
  <c r="A120" i="11" s="1"/>
  <c r="W122" i="1"/>
  <c r="F120" i="11" s="1"/>
  <c r="V122" i="1"/>
  <c r="G120" i="11" s="1"/>
  <c r="B116" i="11"/>
  <c r="A116" i="11" s="1"/>
  <c r="W118" i="1"/>
  <c r="F116" i="11" s="1"/>
  <c r="V118" i="1"/>
  <c r="G116" i="11" s="1"/>
  <c r="B112" i="11"/>
  <c r="A112" i="11" s="1"/>
  <c r="W114" i="1"/>
  <c r="F112" i="11" s="1"/>
  <c r="V114" i="1"/>
  <c r="G112" i="11" s="1"/>
  <c r="W110" i="1"/>
  <c r="F108" i="11" s="1"/>
  <c r="B108" i="11"/>
  <c r="A108" i="11" s="1"/>
  <c r="V110" i="1"/>
  <c r="G108" i="11" s="1"/>
  <c r="B104" i="11"/>
  <c r="A104" i="11" s="1"/>
  <c r="W106" i="1"/>
  <c r="F104" i="11" s="1"/>
  <c r="V106" i="1"/>
  <c r="G104" i="11" s="1"/>
  <c r="B100" i="11"/>
  <c r="A100" i="11" s="1"/>
  <c r="W102" i="1"/>
  <c r="F100" i="11" s="1"/>
  <c r="V102" i="1"/>
  <c r="G100" i="11" s="1"/>
  <c r="B96" i="11"/>
  <c r="A96" i="11" s="1"/>
  <c r="W98" i="1"/>
  <c r="F96" i="11" s="1"/>
  <c r="V98" i="1"/>
  <c r="G96" i="11" s="1"/>
  <c r="W94" i="1"/>
  <c r="F92" i="11" s="1"/>
  <c r="B92" i="11"/>
  <c r="A92" i="11" s="1"/>
  <c r="V94" i="1"/>
  <c r="G92" i="11" s="1"/>
  <c r="B88" i="11"/>
  <c r="A88" i="11" s="1"/>
  <c r="W90" i="1"/>
  <c r="F88" i="11" s="1"/>
  <c r="V90" i="1"/>
  <c r="G88" i="11" s="1"/>
  <c r="B84" i="11"/>
  <c r="A84" i="11" s="1"/>
  <c r="W86" i="1"/>
  <c r="F84" i="11" s="1"/>
  <c r="V86" i="1"/>
  <c r="G84" i="11" s="1"/>
  <c r="B80" i="11"/>
  <c r="A80" i="11" s="1"/>
  <c r="W82" i="1"/>
  <c r="F80" i="11" s="1"/>
  <c r="V82" i="1"/>
  <c r="G80" i="11" s="1"/>
  <c r="W78" i="1"/>
  <c r="F76" i="11" s="1"/>
  <c r="B76" i="11"/>
  <c r="A76" i="11" s="1"/>
  <c r="V78" i="1"/>
  <c r="G76" i="11" s="1"/>
  <c r="B72" i="11"/>
  <c r="A72" i="11" s="1"/>
  <c r="W74" i="1"/>
  <c r="F72" i="11" s="1"/>
  <c r="V74" i="1"/>
  <c r="G72" i="11" s="1"/>
  <c r="B68" i="11"/>
  <c r="A68" i="11" s="1"/>
  <c r="W70" i="1"/>
  <c r="F68" i="11" s="1"/>
  <c r="V70" i="1"/>
  <c r="G68" i="11" s="1"/>
  <c r="B64" i="11"/>
  <c r="A64" i="11" s="1"/>
  <c r="W66" i="1"/>
  <c r="F64" i="11" s="1"/>
  <c r="V66" i="1"/>
  <c r="G64" i="11" s="1"/>
  <c r="W62" i="1"/>
  <c r="F60" i="11" s="1"/>
  <c r="B60" i="11"/>
  <c r="A60" i="11" s="1"/>
  <c r="V62" i="1"/>
  <c r="G60" i="11" s="1"/>
  <c r="B56" i="11"/>
  <c r="A56" i="11" s="1"/>
  <c r="W58" i="1"/>
  <c r="F56" i="11" s="1"/>
  <c r="V58" i="1"/>
  <c r="G56" i="11" s="1"/>
  <c r="B52" i="11"/>
  <c r="A52" i="11" s="1"/>
  <c r="W54" i="1"/>
  <c r="F52" i="11" s="1"/>
  <c r="V54" i="1"/>
  <c r="G52" i="11" s="1"/>
  <c r="B48" i="11"/>
  <c r="A48" i="11" s="1"/>
  <c r="W50" i="1"/>
  <c r="F48" i="11" s="1"/>
  <c r="V50" i="1"/>
  <c r="G48" i="11" s="1"/>
  <c r="B44" i="11"/>
  <c r="A44" i="11" s="1"/>
  <c r="W46" i="1"/>
  <c r="F44" i="11" s="1"/>
  <c r="V46" i="1"/>
  <c r="G44" i="11" s="1"/>
  <c r="B40" i="11"/>
  <c r="A40" i="11" s="1"/>
  <c r="W42" i="1"/>
  <c r="F40" i="11" s="1"/>
  <c r="V42" i="1"/>
  <c r="G40" i="11" s="1"/>
  <c r="B36" i="11"/>
  <c r="A36" i="11" s="1"/>
  <c r="W38" i="1"/>
  <c r="F36" i="11" s="1"/>
  <c r="V38" i="1"/>
  <c r="G36" i="11" s="1"/>
  <c r="B32" i="11"/>
  <c r="A32" i="11" s="1"/>
  <c r="W34" i="1"/>
  <c r="F32" i="11" s="1"/>
  <c r="V34" i="1"/>
  <c r="G32" i="11" s="1"/>
  <c r="B28" i="11"/>
  <c r="A28" i="11" s="1"/>
  <c r="W30" i="1"/>
  <c r="F28" i="11" s="1"/>
  <c r="V30" i="1"/>
  <c r="G28" i="11" s="1"/>
  <c r="W26" i="1"/>
  <c r="F24" i="11" s="1"/>
  <c r="B24" i="11"/>
  <c r="A24" i="11" s="1"/>
  <c r="V26" i="1"/>
  <c r="G24" i="11" s="1"/>
  <c r="B20" i="11"/>
  <c r="A20" i="11" s="1"/>
  <c r="W22" i="1"/>
  <c r="F20" i="11" s="1"/>
  <c r="V22" i="1"/>
  <c r="G20" i="11" s="1"/>
  <c r="B16" i="11"/>
  <c r="A16" i="11" s="1"/>
  <c r="W18" i="1"/>
  <c r="F16" i="11" s="1"/>
  <c r="V18" i="1"/>
  <c r="G16" i="11" s="1"/>
  <c r="B12" i="11"/>
  <c r="A12" i="11" s="1"/>
  <c r="B8" i="11"/>
  <c r="A8" i="11" s="1"/>
  <c r="W10" i="1"/>
  <c r="F8" i="11" s="1"/>
  <c r="V10" i="1"/>
  <c r="G8" i="11" s="1"/>
  <c r="B4" i="11"/>
  <c r="A4" i="11" s="1"/>
  <c r="W6" i="1"/>
  <c r="F4" i="11" s="1"/>
  <c r="V6" i="1"/>
  <c r="G4" i="11" s="1"/>
  <c r="B159" i="11"/>
  <c r="A159" i="11" s="1"/>
  <c r="V161" i="1"/>
  <c r="G159" i="11" s="1"/>
  <c r="W161" i="1"/>
  <c r="F159" i="11" s="1"/>
  <c r="B155" i="11"/>
  <c r="A155" i="11" s="1"/>
  <c r="V157" i="1"/>
  <c r="G155" i="11" s="1"/>
  <c r="W157" i="1"/>
  <c r="F155" i="11" s="1"/>
  <c r="B151" i="11"/>
  <c r="A151" i="11" s="1"/>
  <c r="V153" i="1"/>
  <c r="G151" i="11" s="1"/>
  <c r="W153" i="1"/>
  <c r="F151" i="11" s="1"/>
  <c r="B147" i="11"/>
  <c r="A147" i="11" s="1"/>
  <c r="V149" i="1"/>
  <c r="G147" i="11" s="1"/>
  <c r="W149" i="1"/>
  <c r="F147" i="11" s="1"/>
  <c r="B143" i="11"/>
  <c r="A143" i="11" s="1"/>
  <c r="V145" i="1"/>
  <c r="G143" i="11" s="1"/>
  <c r="W145" i="1"/>
  <c r="F143" i="11" s="1"/>
  <c r="B139" i="11"/>
  <c r="A139" i="11" s="1"/>
  <c r="V141" i="1"/>
  <c r="G139" i="11" s="1"/>
  <c r="W141" i="1"/>
  <c r="F139" i="11" s="1"/>
  <c r="B135" i="11"/>
  <c r="A135" i="11" s="1"/>
  <c r="V137" i="1"/>
  <c r="G135" i="11" s="1"/>
  <c r="W137" i="1"/>
  <c r="F135" i="11" s="1"/>
  <c r="B131" i="11"/>
  <c r="A131" i="11" s="1"/>
  <c r="V133" i="1"/>
  <c r="G131" i="11" s="1"/>
  <c r="W133" i="1"/>
  <c r="F131" i="11" s="1"/>
  <c r="B127" i="11"/>
  <c r="A127" i="11" s="1"/>
  <c r="V129" i="1"/>
  <c r="G127" i="11" s="1"/>
  <c r="W129" i="1"/>
  <c r="F127" i="11" s="1"/>
  <c r="B123" i="11"/>
  <c r="A123" i="11" s="1"/>
  <c r="V125" i="1"/>
  <c r="G123" i="11" s="1"/>
  <c r="W125" i="1"/>
  <c r="F123" i="11" s="1"/>
  <c r="B119" i="11"/>
  <c r="A119" i="11" s="1"/>
  <c r="V121" i="1"/>
  <c r="G119" i="11" s="1"/>
  <c r="W121" i="1"/>
  <c r="F119" i="11" s="1"/>
  <c r="B115" i="11"/>
  <c r="A115" i="11" s="1"/>
  <c r="V117" i="1"/>
  <c r="G115" i="11" s="1"/>
  <c r="W117" i="1"/>
  <c r="F115" i="11" s="1"/>
  <c r="B111" i="11"/>
  <c r="A111" i="11" s="1"/>
  <c r="V113" i="1"/>
  <c r="G111" i="11" s="1"/>
  <c r="W113" i="1"/>
  <c r="F111" i="11" s="1"/>
  <c r="V109" i="1"/>
  <c r="G107" i="11" s="1"/>
  <c r="B107" i="11"/>
  <c r="A107" i="11" s="1"/>
  <c r="W109" i="1"/>
  <c r="F107" i="11" s="1"/>
  <c r="B103" i="11"/>
  <c r="A103" i="11" s="1"/>
  <c r="V105" i="1"/>
  <c r="G103" i="11" s="1"/>
  <c r="W105" i="1"/>
  <c r="F103" i="11" s="1"/>
  <c r="B99" i="11"/>
  <c r="A99" i="11" s="1"/>
  <c r="V101" i="1"/>
  <c r="G99" i="11" s="1"/>
  <c r="W101" i="1"/>
  <c r="F99" i="11" s="1"/>
  <c r="B95" i="11"/>
  <c r="A95" i="11" s="1"/>
  <c r="V97" i="1"/>
  <c r="G95" i="11" s="1"/>
  <c r="W97" i="1"/>
  <c r="F95" i="11" s="1"/>
  <c r="V93" i="1"/>
  <c r="G91" i="11" s="1"/>
  <c r="B91" i="11"/>
  <c r="A91" i="11" s="1"/>
  <c r="W93" i="1"/>
  <c r="F91" i="11" s="1"/>
  <c r="B87" i="11"/>
  <c r="A87" i="11" s="1"/>
  <c r="V89" i="1"/>
  <c r="G87" i="11" s="1"/>
  <c r="W89" i="1"/>
  <c r="F87" i="11" s="1"/>
  <c r="B83" i="11"/>
  <c r="A83" i="11" s="1"/>
  <c r="V85" i="1"/>
  <c r="G83" i="11" s="1"/>
  <c r="W85" i="1"/>
  <c r="F83" i="11" s="1"/>
  <c r="B77" i="11"/>
  <c r="A77" i="11" s="1"/>
  <c r="V79" i="1"/>
  <c r="G77" i="11" s="1"/>
  <c r="W79" i="1"/>
  <c r="F77" i="11" s="1"/>
  <c r="B73" i="11"/>
  <c r="A73" i="11" s="1"/>
  <c r="V75" i="1"/>
  <c r="G73" i="11" s="1"/>
  <c r="W75" i="1"/>
  <c r="F73" i="11" s="1"/>
  <c r="B69" i="11"/>
  <c r="A69" i="11" s="1"/>
  <c r="V71" i="1"/>
  <c r="G69" i="11" s="1"/>
  <c r="W71" i="1"/>
  <c r="F69" i="11" s="1"/>
  <c r="B65" i="11"/>
  <c r="A65" i="11" s="1"/>
  <c r="V67" i="1"/>
  <c r="G65" i="11" s="1"/>
  <c r="W67" i="1"/>
  <c r="F65" i="11" s="1"/>
  <c r="B61" i="11"/>
  <c r="A61" i="11" s="1"/>
  <c r="V63" i="1"/>
  <c r="G61" i="11" s="1"/>
  <c r="W63" i="1"/>
  <c r="F61" i="11" s="1"/>
  <c r="V61" i="1"/>
  <c r="G59" i="11" s="1"/>
  <c r="B59" i="11"/>
  <c r="A59" i="11" s="1"/>
  <c r="W61" i="1"/>
  <c r="F59" i="11" s="1"/>
  <c r="B55" i="11"/>
  <c r="A55" i="11" s="1"/>
  <c r="V57" i="1"/>
  <c r="G55" i="11" s="1"/>
  <c r="W57" i="1"/>
  <c r="F55" i="11" s="1"/>
  <c r="B51" i="11"/>
  <c r="A51" i="11" s="1"/>
  <c r="V53" i="1"/>
  <c r="G51" i="11" s="1"/>
  <c r="W53" i="1"/>
  <c r="F51" i="11" s="1"/>
  <c r="B47" i="11"/>
  <c r="A47" i="11" s="1"/>
  <c r="V49" i="1"/>
  <c r="G47" i="11" s="1"/>
  <c r="W49" i="1"/>
  <c r="F47" i="11" s="1"/>
  <c r="B43" i="11"/>
  <c r="A43" i="11" s="1"/>
  <c r="V45" i="1"/>
  <c r="G43" i="11" s="1"/>
  <c r="W45" i="1"/>
  <c r="F43" i="11" s="1"/>
  <c r="V41" i="1"/>
  <c r="G39" i="11" s="1"/>
  <c r="B39" i="11"/>
  <c r="A39" i="11" s="1"/>
  <c r="W41" i="1"/>
  <c r="F39" i="11" s="1"/>
  <c r="B35" i="11"/>
  <c r="A35" i="11" s="1"/>
  <c r="V37" i="1"/>
  <c r="G35" i="11" s="1"/>
  <c r="W37" i="1"/>
  <c r="F35" i="11" s="1"/>
  <c r="B31" i="11"/>
  <c r="A31" i="11" s="1"/>
  <c r="V33" i="1"/>
  <c r="G31" i="11" s="1"/>
  <c r="W33" i="1"/>
  <c r="F31" i="11" s="1"/>
  <c r="B25" i="11"/>
  <c r="A25" i="11" s="1"/>
  <c r="V27" i="1"/>
  <c r="G25" i="11" s="1"/>
  <c r="W27" i="1"/>
  <c r="F25" i="11" s="1"/>
  <c r="B21" i="11"/>
  <c r="A21" i="11" s="1"/>
  <c r="V23" i="1"/>
  <c r="G21" i="11" s="1"/>
  <c r="W23" i="1"/>
  <c r="F21" i="11" s="1"/>
  <c r="B17" i="11"/>
  <c r="A17" i="11" s="1"/>
  <c r="V19" i="1"/>
  <c r="G17" i="11" s="1"/>
  <c r="W19" i="1"/>
  <c r="F17" i="11" s="1"/>
  <c r="B13" i="11"/>
  <c r="A13" i="11" s="1"/>
  <c r="V15" i="1"/>
  <c r="G13" i="11" s="1"/>
  <c r="W15" i="1"/>
  <c r="F13" i="11" s="1"/>
  <c r="B9" i="11"/>
  <c r="A9" i="11" s="1"/>
  <c r="V11" i="1"/>
  <c r="G9" i="11" s="1"/>
  <c r="W11" i="1"/>
  <c r="F9" i="11" s="1"/>
  <c r="B5" i="11"/>
  <c r="A5" i="11" s="1"/>
  <c r="V7" i="1"/>
  <c r="G5" i="11" s="1"/>
  <c r="W7" i="1"/>
  <c r="F5" i="11" s="1"/>
  <c r="W256" i="1"/>
  <c r="F254" i="11" s="1"/>
  <c r="B254" i="11"/>
  <c r="A254" i="11" s="1"/>
  <c r="W248" i="1"/>
  <c r="F246" i="11" s="1"/>
  <c r="B246" i="11"/>
  <c r="A246" i="11" s="1"/>
  <c r="W236" i="1"/>
  <c r="F234" i="11" s="1"/>
  <c r="B234" i="11"/>
  <c r="A234" i="11" s="1"/>
  <c r="B226" i="11"/>
  <c r="A226" i="11" s="1"/>
  <c r="W228" i="1"/>
  <c r="F226" i="11" s="1"/>
  <c r="B218" i="11"/>
  <c r="A218" i="11" s="1"/>
  <c r="W220" i="1"/>
  <c r="F218" i="11" s="1"/>
  <c r="B210" i="11"/>
  <c r="A210" i="11" s="1"/>
  <c r="W212" i="1"/>
  <c r="F210" i="11" s="1"/>
  <c r="B202" i="11"/>
  <c r="A202" i="11" s="1"/>
  <c r="W204" i="1"/>
  <c r="F202" i="11" s="1"/>
  <c r="B194" i="11"/>
  <c r="A194" i="11" s="1"/>
  <c r="W196" i="1"/>
  <c r="F194" i="11" s="1"/>
  <c r="B186" i="11"/>
  <c r="A186" i="11" s="1"/>
  <c r="W188" i="1"/>
  <c r="F186" i="11" s="1"/>
  <c r="B178" i="11"/>
  <c r="A178" i="11" s="1"/>
  <c r="W180" i="1"/>
  <c r="F178" i="11" s="1"/>
  <c r="B170" i="11"/>
  <c r="A170" i="11" s="1"/>
  <c r="W172" i="1"/>
  <c r="F170" i="11" s="1"/>
  <c r="W160" i="1"/>
  <c r="F158" i="11" s="1"/>
  <c r="B158" i="11"/>
  <c r="A158" i="11" s="1"/>
  <c r="W152" i="1"/>
  <c r="F150" i="11" s="1"/>
  <c r="B150" i="11"/>
  <c r="A150" i="11" s="1"/>
  <c r="W144" i="1"/>
  <c r="F142" i="11" s="1"/>
  <c r="B142" i="11"/>
  <c r="A142" i="11" s="1"/>
  <c r="W136" i="1"/>
  <c r="F134" i="11" s="1"/>
  <c r="B134" i="11"/>
  <c r="A134" i="11" s="1"/>
  <c r="W128" i="1"/>
  <c r="F126" i="11" s="1"/>
  <c r="B126" i="11"/>
  <c r="A126" i="11" s="1"/>
  <c r="W120" i="1"/>
  <c r="F118" i="11" s="1"/>
  <c r="B118" i="11"/>
  <c r="A118" i="11" s="1"/>
  <c r="B110" i="11"/>
  <c r="A110" i="11" s="1"/>
  <c r="W112" i="1"/>
  <c r="F110" i="11" s="1"/>
  <c r="B98" i="11"/>
  <c r="A98" i="11" s="1"/>
  <c r="W100" i="1"/>
  <c r="F98" i="11" s="1"/>
  <c r="B90" i="11"/>
  <c r="A90" i="11" s="1"/>
  <c r="W92" i="1"/>
  <c r="F90" i="11" s="1"/>
  <c r="B82" i="11"/>
  <c r="A82" i="11" s="1"/>
  <c r="W84" i="1"/>
  <c r="F82" i="11" s="1"/>
  <c r="B74" i="11"/>
  <c r="A74" i="11" s="1"/>
  <c r="W76" i="1"/>
  <c r="F74" i="11" s="1"/>
  <c r="B66" i="11"/>
  <c r="A66" i="11" s="1"/>
  <c r="W68" i="1"/>
  <c r="F66" i="11" s="1"/>
  <c r="B58" i="11"/>
  <c r="A58" i="11" s="1"/>
  <c r="W60" i="1"/>
  <c r="F58" i="11" s="1"/>
  <c r="B46" i="11"/>
  <c r="A46" i="11" s="1"/>
  <c r="W48" i="1"/>
  <c r="F46" i="11" s="1"/>
  <c r="B38" i="11"/>
  <c r="A38" i="11" s="1"/>
  <c r="W40" i="1"/>
  <c r="F38" i="11" s="1"/>
  <c r="B6" i="11"/>
  <c r="A6" i="11" s="1"/>
  <c r="W8" i="1"/>
  <c r="F6" i="11" s="1"/>
  <c r="B255" i="11"/>
  <c r="A255" i="11" s="1"/>
  <c r="V257" i="1"/>
  <c r="G255" i="11" s="1"/>
  <c r="V255" i="1"/>
  <c r="G253" i="11" s="1"/>
  <c r="B253" i="11"/>
  <c r="A253" i="11" s="1"/>
  <c r="B251" i="11"/>
  <c r="A251" i="11" s="1"/>
  <c r="V253" i="1"/>
  <c r="G251" i="11" s="1"/>
  <c r="V251" i="1"/>
  <c r="G249" i="11" s="1"/>
  <c r="B249" i="11"/>
  <c r="A249" i="11" s="1"/>
  <c r="B247" i="11"/>
  <c r="A247" i="11" s="1"/>
  <c r="V249" i="1"/>
  <c r="G247" i="11" s="1"/>
  <c r="V247" i="1"/>
  <c r="G245" i="11" s="1"/>
  <c r="B245" i="11"/>
  <c r="A245" i="11" s="1"/>
  <c r="B243" i="11"/>
  <c r="A243" i="11" s="1"/>
  <c r="V245" i="1"/>
  <c r="G243" i="11" s="1"/>
  <c r="V243" i="1"/>
  <c r="G241" i="11" s="1"/>
  <c r="B241" i="11"/>
  <c r="A241" i="11" s="1"/>
  <c r="B239" i="11"/>
  <c r="A239" i="11" s="1"/>
  <c r="V241" i="1"/>
  <c r="G239" i="11" s="1"/>
  <c r="V239" i="1"/>
  <c r="G237" i="11" s="1"/>
  <c r="B237" i="11"/>
  <c r="A237" i="11" s="1"/>
  <c r="B235" i="11"/>
  <c r="A235" i="11" s="1"/>
  <c r="V237" i="1"/>
  <c r="G235" i="11" s="1"/>
  <c r="B233" i="11"/>
  <c r="A233" i="11" s="1"/>
  <c r="V235" i="1"/>
  <c r="G233" i="11" s="1"/>
  <c r="B231" i="11"/>
  <c r="A231" i="11" s="1"/>
  <c r="V233" i="1"/>
  <c r="G231" i="11" s="1"/>
  <c r="V231" i="1"/>
  <c r="G229" i="11" s="1"/>
  <c r="B229" i="11"/>
  <c r="A229" i="11" s="1"/>
  <c r="B227" i="11"/>
  <c r="A227" i="11" s="1"/>
  <c r="V229" i="1"/>
  <c r="G227" i="11" s="1"/>
  <c r="B225" i="11"/>
  <c r="A225" i="11" s="1"/>
  <c r="V227" i="1"/>
  <c r="G225" i="11" s="1"/>
  <c r="B223" i="11"/>
  <c r="A223" i="11" s="1"/>
  <c r="V225" i="1"/>
  <c r="G223" i="11" s="1"/>
  <c r="V223" i="1"/>
  <c r="G221" i="11" s="1"/>
  <c r="B221" i="11"/>
  <c r="A221" i="11" s="1"/>
  <c r="B219" i="11"/>
  <c r="A219" i="11" s="1"/>
  <c r="V221" i="1"/>
  <c r="G219" i="11" s="1"/>
  <c r="B217" i="11"/>
  <c r="A217" i="11" s="1"/>
  <c r="V219" i="1"/>
  <c r="G217" i="11" s="1"/>
  <c r="B215" i="11"/>
  <c r="A215" i="11" s="1"/>
  <c r="V217" i="1"/>
  <c r="G215" i="11" s="1"/>
  <c r="V215" i="1"/>
  <c r="G213" i="11" s="1"/>
  <c r="B213" i="11"/>
  <c r="A213" i="11" s="1"/>
  <c r="B211" i="11"/>
  <c r="A211" i="11" s="1"/>
  <c r="V213" i="1"/>
  <c r="G211" i="11" s="1"/>
  <c r="B209" i="11"/>
  <c r="A209" i="11" s="1"/>
  <c r="V211" i="1"/>
  <c r="G209" i="11" s="1"/>
  <c r="B207" i="11"/>
  <c r="A207" i="11" s="1"/>
  <c r="V209" i="1"/>
  <c r="G207" i="11" s="1"/>
  <c r="V207" i="1"/>
  <c r="G205" i="11" s="1"/>
  <c r="B205" i="11"/>
  <c r="A205" i="11" s="1"/>
  <c r="B203" i="11"/>
  <c r="A203" i="11" s="1"/>
  <c r="V205" i="1"/>
  <c r="G203" i="11" s="1"/>
  <c r="W205" i="1"/>
  <c r="F203" i="11" s="1"/>
  <c r="B201" i="11"/>
  <c r="A201" i="11" s="1"/>
  <c r="V203" i="1"/>
  <c r="G201" i="11" s="1"/>
  <c r="W203" i="1"/>
  <c r="F201" i="11" s="1"/>
  <c r="B199" i="11"/>
  <c r="A199" i="11" s="1"/>
  <c r="V201" i="1"/>
  <c r="G199" i="11" s="1"/>
  <c r="W201" i="1"/>
  <c r="F199" i="11" s="1"/>
  <c r="V199" i="1"/>
  <c r="G197" i="11" s="1"/>
  <c r="B197" i="11"/>
  <c r="A197" i="11" s="1"/>
  <c r="W199" i="1"/>
  <c r="F197" i="11" s="1"/>
  <c r="B195" i="11"/>
  <c r="A195" i="11" s="1"/>
  <c r="V197" i="1"/>
  <c r="G195" i="11" s="1"/>
  <c r="W197" i="1"/>
  <c r="F195" i="11" s="1"/>
  <c r="B193" i="11"/>
  <c r="A193" i="11" s="1"/>
  <c r="V195" i="1"/>
  <c r="G193" i="11" s="1"/>
  <c r="W195" i="1"/>
  <c r="F193" i="11" s="1"/>
  <c r="B191" i="11"/>
  <c r="A191" i="11" s="1"/>
  <c r="V193" i="1"/>
  <c r="G191" i="11" s="1"/>
  <c r="W193" i="1"/>
  <c r="F191" i="11" s="1"/>
  <c r="V191" i="1"/>
  <c r="G189" i="11" s="1"/>
  <c r="B189" i="11"/>
  <c r="A189" i="11" s="1"/>
  <c r="W191" i="1"/>
  <c r="F189" i="11" s="1"/>
  <c r="B187" i="11"/>
  <c r="A187" i="11" s="1"/>
  <c r="V189" i="1"/>
  <c r="G187" i="11" s="1"/>
  <c r="W189" i="1"/>
  <c r="F187" i="11" s="1"/>
  <c r="B185" i="11"/>
  <c r="A185" i="11" s="1"/>
  <c r="V187" i="1"/>
  <c r="G185" i="11" s="1"/>
  <c r="W187" i="1"/>
  <c r="F185" i="11" s="1"/>
  <c r="B183" i="11"/>
  <c r="A183" i="11" s="1"/>
  <c r="V185" i="1"/>
  <c r="G183" i="11" s="1"/>
  <c r="W185" i="1"/>
  <c r="F183" i="11" s="1"/>
  <c r="V183" i="1"/>
  <c r="G181" i="11" s="1"/>
  <c r="B181" i="11"/>
  <c r="A181" i="11" s="1"/>
  <c r="W183" i="1"/>
  <c r="F181" i="11" s="1"/>
  <c r="B179" i="11"/>
  <c r="A179" i="11" s="1"/>
  <c r="V181" i="1"/>
  <c r="G179" i="11" s="1"/>
  <c r="W181" i="1"/>
  <c r="F179" i="11" s="1"/>
  <c r="B177" i="11"/>
  <c r="A177" i="11" s="1"/>
  <c r="V179" i="1"/>
  <c r="G177" i="11" s="1"/>
  <c r="W179" i="1"/>
  <c r="F177" i="11" s="1"/>
  <c r="B175" i="11"/>
  <c r="A175" i="11" s="1"/>
  <c r="V177" i="1"/>
  <c r="G175" i="11" s="1"/>
  <c r="W177" i="1"/>
  <c r="F175" i="11" s="1"/>
  <c r="V175" i="1"/>
  <c r="G173" i="11" s="1"/>
  <c r="B173" i="11"/>
  <c r="A173" i="11" s="1"/>
  <c r="W175" i="1"/>
  <c r="F173" i="11" s="1"/>
  <c r="B171" i="11"/>
  <c r="A171" i="11" s="1"/>
  <c r="V173" i="1"/>
  <c r="G171" i="11" s="1"/>
  <c r="W173" i="1"/>
  <c r="F171" i="11" s="1"/>
  <c r="B169" i="11"/>
  <c r="A169" i="11" s="1"/>
  <c r="V171" i="1"/>
  <c r="G169" i="11" s="1"/>
  <c r="W171" i="1"/>
  <c r="F169" i="11" s="1"/>
  <c r="B167" i="11"/>
  <c r="A167" i="11" s="1"/>
  <c r="V169" i="1"/>
  <c r="G167" i="11" s="1"/>
  <c r="W169" i="1"/>
  <c r="F167" i="11" s="1"/>
  <c r="V167" i="1"/>
  <c r="G165" i="11" s="1"/>
  <c r="B165" i="11"/>
  <c r="A165" i="11" s="1"/>
  <c r="W167" i="1"/>
  <c r="F165" i="11" s="1"/>
  <c r="B163" i="11"/>
  <c r="A163" i="11" s="1"/>
  <c r="V165" i="1"/>
  <c r="G163" i="11" s="1"/>
  <c r="W165" i="1"/>
  <c r="F163" i="11" s="1"/>
  <c r="B161" i="11"/>
  <c r="A161" i="11" s="1"/>
  <c r="V163" i="1"/>
  <c r="G161" i="11" s="1"/>
  <c r="W163" i="1"/>
  <c r="F161" i="11" s="1"/>
  <c r="V159" i="1"/>
  <c r="G157" i="11" s="1"/>
  <c r="B157" i="11"/>
  <c r="A157" i="11" s="1"/>
  <c r="W159" i="1"/>
  <c r="F157" i="11" s="1"/>
  <c r="B153" i="11"/>
  <c r="A153" i="11" s="1"/>
  <c r="V155" i="1"/>
  <c r="G153" i="11" s="1"/>
  <c r="W155" i="1"/>
  <c r="F153" i="11" s="1"/>
  <c r="V151" i="1"/>
  <c r="G149" i="11" s="1"/>
  <c r="B149" i="11"/>
  <c r="A149" i="11" s="1"/>
  <c r="W151" i="1"/>
  <c r="F149" i="11" s="1"/>
  <c r="B145" i="11"/>
  <c r="A145" i="11" s="1"/>
  <c r="V147" i="1"/>
  <c r="G145" i="11" s="1"/>
  <c r="W147" i="1"/>
  <c r="F145" i="11" s="1"/>
  <c r="V143" i="1"/>
  <c r="G141" i="11" s="1"/>
  <c r="B141" i="11"/>
  <c r="A141" i="11" s="1"/>
  <c r="W143" i="1"/>
  <c r="F141" i="11" s="1"/>
  <c r="B137" i="11"/>
  <c r="A137" i="11" s="1"/>
  <c r="V139" i="1"/>
  <c r="G137" i="11" s="1"/>
  <c r="W139" i="1"/>
  <c r="F137" i="11" s="1"/>
  <c r="V135" i="1"/>
  <c r="G133" i="11" s="1"/>
  <c r="B133" i="11"/>
  <c r="A133" i="11" s="1"/>
  <c r="W135" i="1"/>
  <c r="F133" i="11" s="1"/>
  <c r="B129" i="11"/>
  <c r="A129" i="11" s="1"/>
  <c r="V131" i="1"/>
  <c r="G129" i="11" s="1"/>
  <c r="W131" i="1"/>
  <c r="F129" i="11" s="1"/>
  <c r="V127" i="1"/>
  <c r="G125" i="11" s="1"/>
  <c r="B125" i="11"/>
  <c r="A125" i="11" s="1"/>
  <c r="W127" i="1"/>
  <c r="F125" i="11" s="1"/>
  <c r="B121" i="11"/>
  <c r="A121" i="11" s="1"/>
  <c r="V123" i="1"/>
  <c r="G121" i="11" s="1"/>
  <c r="W123" i="1"/>
  <c r="F121" i="11" s="1"/>
  <c r="V119" i="1"/>
  <c r="G117" i="11" s="1"/>
  <c r="B117" i="11"/>
  <c r="A117" i="11" s="1"/>
  <c r="W119" i="1"/>
  <c r="F117" i="11" s="1"/>
  <c r="B113" i="11"/>
  <c r="A113" i="11" s="1"/>
  <c r="V115" i="1"/>
  <c r="G113" i="11" s="1"/>
  <c r="W115" i="1"/>
  <c r="F113" i="11" s="1"/>
  <c r="B109" i="11"/>
  <c r="A109" i="11" s="1"/>
  <c r="V111" i="1"/>
  <c r="G109" i="11" s="1"/>
  <c r="W111" i="1"/>
  <c r="F109" i="11" s="1"/>
  <c r="B105" i="11"/>
  <c r="A105" i="11" s="1"/>
  <c r="V107" i="1"/>
  <c r="G105" i="11" s="1"/>
  <c r="W107" i="1"/>
  <c r="F105" i="11" s="1"/>
  <c r="B101" i="11"/>
  <c r="A101" i="11" s="1"/>
  <c r="V103" i="1"/>
  <c r="G101" i="11" s="1"/>
  <c r="W103" i="1"/>
  <c r="F101" i="11" s="1"/>
  <c r="B97" i="11"/>
  <c r="A97" i="11" s="1"/>
  <c r="V99" i="1"/>
  <c r="G97" i="11" s="1"/>
  <c r="W99" i="1"/>
  <c r="F97" i="11" s="1"/>
  <c r="B93" i="11"/>
  <c r="A93" i="11" s="1"/>
  <c r="V95" i="1"/>
  <c r="G93" i="11" s="1"/>
  <c r="W95" i="1"/>
  <c r="F93" i="11" s="1"/>
  <c r="B89" i="11"/>
  <c r="A89" i="11" s="1"/>
  <c r="V91" i="1"/>
  <c r="G89" i="11" s="1"/>
  <c r="W91" i="1"/>
  <c r="F89" i="11" s="1"/>
  <c r="B85" i="11"/>
  <c r="A85" i="11" s="1"/>
  <c r="V87" i="1"/>
  <c r="G85" i="11" s="1"/>
  <c r="W87" i="1"/>
  <c r="F85" i="11" s="1"/>
  <c r="B81" i="11"/>
  <c r="A81" i="11" s="1"/>
  <c r="V83" i="1"/>
  <c r="G81" i="11" s="1"/>
  <c r="W83" i="1"/>
  <c r="F81" i="11" s="1"/>
  <c r="B79" i="11"/>
  <c r="A79" i="11" s="1"/>
  <c r="V81" i="1"/>
  <c r="G79" i="11" s="1"/>
  <c r="W81" i="1"/>
  <c r="F79" i="11" s="1"/>
  <c r="V77" i="1"/>
  <c r="G75" i="11" s="1"/>
  <c r="B75" i="11"/>
  <c r="A75" i="11" s="1"/>
  <c r="W77" i="1"/>
  <c r="F75" i="11" s="1"/>
  <c r="B71" i="11"/>
  <c r="A71" i="11" s="1"/>
  <c r="V73" i="1"/>
  <c r="G71" i="11" s="1"/>
  <c r="W73" i="1"/>
  <c r="F71" i="11" s="1"/>
  <c r="B67" i="11"/>
  <c r="A67" i="11" s="1"/>
  <c r="V69" i="1"/>
  <c r="G67" i="11" s="1"/>
  <c r="W69" i="1"/>
  <c r="F67" i="11" s="1"/>
  <c r="B63" i="11"/>
  <c r="A63" i="11" s="1"/>
  <c r="V65" i="1"/>
  <c r="G63" i="11" s="1"/>
  <c r="W65" i="1"/>
  <c r="F63" i="11" s="1"/>
  <c r="B57" i="11"/>
  <c r="A57" i="11" s="1"/>
  <c r="V59" i="1"/>
  <c r="G57" i="11" s="1"/>
  <c r="W59" i="1"/>
  <c r="F57" i="11" s="1"/>
  <c r="B53" i="11"/>
  <c r="A53" i="11" s="1"/>
  <c r="V55" i="1"/>
  <c r="G53" i="11" s="1"/>
  <c r="W55" i="1"/>
  <c r="F53" i="11" s="1"/>
  <c r="B49" i="11"/>
  <c r="A49" i="11" s="1"/>
  <c r="V51" i="1"/>
  <c r="G49" i="11" s="1"/>
  <c r="W51" i="1"/>
  <c r="F49" i="11" s="1"/>
  <c r="B45" i="11"/>
  <c r="A45" i="11" s="1"/>
  <c r="V47" i="1"/>
  <c r="G45" i="11" s="1"/>
  <c r="W47" i="1"/>
  <c r="F45" i="11" s="1"/>
  <c r="B41" i="11"/>
  <c r="A41" i="11" s="1"/>
  <c r="V43" i="1"/>
  <c r="G41" i="11" s="1"/>
  <c r="W43" i="1"/>
  <c r="F41" i="11" s="1"/>
  <c r="B37" i="11"/>
  <c r="A37" i="11" s="1"/>
  <c r="V39" i="1"/>
  <c r="G37" i="11" s="1"/>
  <c r="W39" i="1"/>
  <c r="F37" i="11" s="1"/>
  <c r="B33" i="11"/>
  <c r="A33" i="11" s="1"/>
  <c r="V35" i="1"/>
  <c r="G33" i="11" s="1"/>
  <c r="W35" i="1"/>
  <c r="F33" i="11" s="1"/>
  <c r="B29" i="11"/>
  <c r="A29" i="11" s="1"/>
  <c r="V31" i="1"/>
  <c r="G29" i="11" s="1"/>
  <c r="W31" i="1"/>
  <c r="F29" i="11" s="1"/>
  <c r="B27" i="11"/>
  <c r="A27" i="11" s="1"/>
  <c r="V29" i="1"/>
  <c r="G27" i="11" s="1"/>
  <c r="W29" i="1"/>
  <c r="F27" i="11" s="1"/>
  <c r="B23" i="11"/>
  <c r="A23" i="11" s="1"/>
  <c r="V25" i="1"/>
  <c r="G23" i="11" s="1"/>
  <c r="W25" i="1"/>
  <c r="F23" i="11" s="1"/>
  <c r="B19" i="11"/>
  <c r="A19" i="11" s="1"/>
  <c r="V21" i="1"/>
  <c r="G19" i="11" s="1"/>
  <c r="W21" i="1"/>
  <c r="F19" i="11" s="1"/>
  <c r="B15" i="11"/>
  <c r="A15" i="11" s="1"/>
  <c r="V17" i="1"/>
  <c r="G15" i="11" s="1"/>
  <c r="W17" i="1"/>
  <c r="F15" i="11" s="1"/>
  <c r="B11" i="11"/>
  <c r="A11" i="11" s="1"/>
  <c r="V13" i="1"/>
  <c r="G11" i="11" s="1"/>
  <c r="W13" i="1"/>
  <c r="F11" i="11" s="1"/>
  <c r="B7" i="11"/>
  <c r="A7" i="11" s="1"/>
  <c r="V9" i="1"/>
  <c r="G7" i="11" s="1"/>
  <c r="W9" i="1"/>
  <c r="F7" i="11" s="1"/>
  <c r="B3" i="11"/>
  <c r="A3" i="11" s="1"/>
  <c r="V5" i="1"/>
  <c r="G3" i="11" s="1"/>
  <c r="W5" i="1"/>
  <c r="F3" i="11" s="1"/>
  <c r="W252" i="1"/>
  <c r="F250" i="11" s="1"/>
  <c r="B250" i="11"/>
  <c r="A250" i="11" s="1"/>
  <c r="W244" i="1"/>
  <c r="F242" i="11" s="1"/>
  <c r="B242" i="11"/>
  <c r="A242" i="11" s="1"/>
  <c r="W240" i="1"/>
  <c r="F238" i="11" s="1"/>
  <c r="B238" i="11"/>
  <c r="A238" i="11" s="1"/>
  <c r="W232" i="1"/>
  <c r="F230" i="11" s="1"/>
  <c r="B230" i="11"/>
  <c r="A230" i="11" s="1"/>
  <c r="W224" i="1"/>
  <c r="F222" i="11" s="1"/>
  <c r="B222" i="11"/>
  <c r="A222" i="11" s="1"/>
  <c r="W216" i="1"/>
  <c r="F214" i="11" s="1"/>
  <c r="B214" i="11"/>
  <c r="A214" i="11" s="1"/>
  <c r="W208" i="1"/>
  <c r="F206" i="11" s="1"/>
  <c r="B206" i="11"/>
  <c r="A206" i="11" s="1"/>
  <c r="W200" i="1"/>
  <c r="F198" i="11" s="1"/>
  <c r="B198" i="11"/>
  <c r="A198" i="11" s="1"/>
  <c r="W192" i="1"/>
  <c r="F190" i="11" s="1"/>
  <c r="B190" i="11"/>
  <c r="A190" i="11" s="1"/>
  <c r="W184" i="1"/>
  <c r="F182" i="11" s="1"/>
  <c r="B182" i="11"/>
  <c r="A182" i="11" s="1"/>
  <c r="W176" i="1"/>
  <c r="F174" i="11" s="1"/>
  <c r="B174" i="11"/>
  <c r="A174" i="11" s="1"/>
  <c r="W168" i="1"/>
  <c r="F166" i="11" s="1"/>
  <c r="B166" i="11"/>
  <c r="A166" i="11" s="1"/>
  <c r="B162" i="11"/>
  <c r="A162" i="11" s="1"/>
  <c r="W164" i="1"/>
  <c r="F162" i="11" s="1"/>
  <c r="B154" i="11"/>
  <c r="A154" i="11" s="1"/>
  <c r="W156" i="1"/>
  <c r="F154" i="11" s="1"/>
  <c r="B146" i="11"/>
  <c r="A146" i="11" s="1"/>
  <c r="W148" i="1"/>
  <c r="F146" i="11" s="1"/>
  <c r="B138" i="11"/>
  <c r="A138" i="11" s="1"/>
  <c r="W140" i="1"/>
  <c r="F138" i="11" s="1"/>
  <c r="B130" i="11"/>
  <c r="A130" i="11" s="1"/>
  <c r="W132" i="1"/>
  <c r="F130" i="11" s="1"/>
  <c r="B122" i="11"/>
  <c r="A122" i="11" s="1"/>
  <c r="W124" i="1"/>
  <c r="F122" i="11" s="1"/>
  <c r="B114" i="11"/>
  <c r="A114" i="11" s="1"/>
  <c r="W116" i="1"/>
  <c r="F114" i="11" s="1"/>
  <c r="B106" i="11"/>
  <c r="A106" i="11" s="1"/>
  <c r="W108" i="1"/>
  <c r="F106" i="11" s="1"/>
  <c r="B102" i="11"/>
  <c r="A102" i="11" s="1"/>
  <c r="W104" i="1"/>
  <c r="F102" i="11" s="1"/>
  <c r="B94" i="11"/>
  <c r="A94" i="11" s="1"/>
  <c r="W96" i="1"/>
  <c r="F94" i="11" s="1"/>
  <c r="B86" i="11"/>
  <c r="A86" i="11" s="1"/>
  <c r="W88" i="1"/>
  <c r="F86" i="11" s="1"/>
  <c r="B78" i="11"/>
  <c r="A78" i="11" s="1"/>
  <c r="W80" i="1"/>
  <c r="F78" i="11" s="1"/>
  <c r="B70" i="11"/>
  <c r="A70" i="11" s="1"/>
  <c r="W72" i="1"/>
  <c r="F70" i="11" s="1"/>
  <c r="B62" i="11"/>
  <c r="A62" i="11" s="1"/>
  <c r="W64" i="1"/>
  <c r="F62" i="11" s="1"/>
  <c r="B54" i="11"/>
  <c r="A54" i="11" s="1"/>
  <c r="W56" i="1"/>
  <c r="F54" i="11" s="1"/>
  <c r="B50" i="11"/>
  <c r="A50" i="11" s="1"/>
  <c r="W52" i="1"/>
  <c r="F50" i="11" s="1"/>
  <c r="B42" i="11"/>
  <c r="A42" i="11" s="1"/>
  <c r="W44" i="1"/>
  <c r="F42" i="11" s="1"/>
  <c r="B34" i="11"/>
  <c r="A34" i="11" s="1"/>
  <c r="W36" i="1"/>
  <c r="F34" i="11" s="1"/>
  <c r="B30" i="11"/>
  <c r="A30" i="11" s="1"/>
  <c r="W32" i="1"/>
  <c r="F30" i="11" s="1"/>
  <c r="B26" i="11"/>
  <c r="A26" i="11" s="1"/>
  <c r="W28" i="1"/>
  <c r="F26" i="11" s="1"/>
  <c r="B22" i="11"/>
  <c r="A22" i="11" s="1"/>
  <c r="W24" i="1"/>
  <c r="F22" i="11" s="1"/>
  <c r="B18" i="11"/>
  <c r="A18" i="11" s="1"/>
  <c r="W20" i="1"/>
  <c r="F18" i="11" s="1"/>
  <c r="W16" i="1"/>
  <c r="F14" i="11" s="1"/>
  <c r="B14" i="11"/>
  <c r="A14" i="11" s="1"/>
  <c r="B10" i="11"/>
  <c r="A10" i="11" s="1"/>
  <c r="W12" i="1"/>
  <c r="F10" i="11" s="1"/>
  <c r="W253" i="1"/>
  <c r="F251" i="11" s="1"/>
  <c r="W213" i="1"/>
  <c r="F211" i="11" s="1"/>
  <c r="V256" i="1"/>
  <c r="G254" i="11" s="1"/>
  <c r="V252" i="1"/>
  <c r="G250" i="11" s="1"/>
  <c r="V248" i="1"/>
  <c r="G246" i="11" s="1"/>
  <c r="V244" i="1"/>
  <c r="G242" i="11" s="1"/>
  <c r="V240" i="1"/>
  <c r="G238" i="11" s="1"/>
  <c r="V236" i="1"/>
  <c r="G234" i="11" s="1"/>
  <c r="V232" i="1"/>
  <c r="G230" i="11" s="1"/>
  <c r="V228" i="1"/>
  <c r="G226" i="11" s="1"/>
  <c r="V224" i="1"/>
  <c r="G222" i="11" s="1"/>
  <c r="V220" i="1"/>
  <c r="G218" i="11" s="1"/>
  <c r="V216" i="1"/>
  <c r="G214" i="11" s="1"/>
  <c r="V212" i="1"/>
  <c r="G210" i="11" s="1"/>
  <c r="V208" i="1"/>
  <c r="G206" i="11" s="1"/>
  <c r="V204" i="1"/>
  <c r="G202" i="11" s="1"/>
  <c r="V200" i="1"/>
  <c r="G198" i="11" s="1"/>
  <c r="V196" i="1"/>
  <c r="G194" i="11" s="1"/>
  <c r="V192" i="1"/>
  <c r="G190" i="11" s="1"/>
  <c r="V188" i="1"/>
  <c r="G186" i="11" s="1"/>
  <c r="V184" i="1"/>
  <c r="G182" i="11" s="1"/>
  <c r="V180" i="1"/>
  <c r="G178" i="11" s="1"/>
  <c r="V176" i="1"/>
  <c r="G174" i="11" s="1"/>
  <c r="V172" i="1"/>
  <c r="G170" i="11" s="1"/>
  <c r="V168" i="1"/>
  <c r="G166" i="11" s="1"/>
  <c r="V164" i="1"/>
  <c r="G162" i="11" s="1"/>
  <c r="V160" i="1"/>
  <c r="G158" i="11" s="1"/>
  <c r="V156" i="1"/>
  <c r="G154" i="11" s="1"/>
  <c r="V152" i="1"/>
  <c r="G150" i="11" s="1"/>
  <c r="V148" i="1"/>
  <c r="G146" i="11" s="1"/>
  <c r="V144" i="1"/>
  <c r="G142" i="11" s="1"/>
  <c r="V140" i="1"/>
  <c r="G138" i="11" s="1"/>
  <c r="V136" i="1"/>
  <c r="G134" i="11" s="1"/>
  <c r="V132" i="1"/>
  <c r="G130" i="11" s="1"/>
  <c r="V128" i="1"/>
  <c r="G126" i="11" s="1"/>
  <c r="V124" i="1"/>
  <c r="G122" i="11" s="1"/>
  <c r="V120" i="1"/>
  <c r="G118" i="11" s="1"/>
  <c r="V116" i="1"/>
  <c r="G114" i="11" s="1"/>
  <c r="V112" i="1"/>
  <c r="G110" i="11" s="1"/>
  <c r="V108" i="1"/>
  <c r="G106" i="11" s="1"/>
  <c r="V104" i="1"/>
  <c r="G102" i="11" s="1"/>
  <c r="V100" i="1"/>
  <c r="G98" i="11" s="1"/>
  <c r="V96" i="1"/>
  <c r="G94" i="11" s="1"/>
  <c r="V92" i="1"/>
  <c r="G90" i="11" s="1"/>
  <c r="V88" i="1"/>
  <c r="G86" i="11" s="1"/>
  <c r="V84" i="1"/>
  <c r="G82" i="11" s="1"/>
  <c r="V80" i="1"/>
  <c r="G78" i="11" s="1"/>
  <c r="V76" i="1"/>
  <c r="G74" i="11" s="1"/>
  <c r="V72" i="1"/>
  <c r="G70" i="11" s="1"/>
  <c r="V68" i="1"/>
  <c r="G66" i="11" s="1"/>
  <c r="V64" i="1"/>
  <c r="G62" i="11" s="1"/>
  <c r="V60" i="1"/>
  <c r="G58" i="11" s="1"/>
  <c r="V56" i="1"/>
  <c r="G54" i="11" s="1"/>
  <c r="V52" i="1"/>
  <c r="G50" i="11" s="1"/>
  <c r="V48" i="1"/>
  <c r="G46" i="11" s="1"/>
  <c r="V44" i="1"/>
  <c r="G42" i="11" s="1"/>
  <c r="V40" i="1"/>
  <c r="G38" i="11" s="1"/>
  <c r="V36" i="1"/>
  <c r="G34" i="11" s="1"/>
  <c r="V32" i="1"/>
  <c r="G30" i="11" s="1"/>
  <c r="V28" i="1"/>
  <c r="G26" i="11" s="1"/>
  <c r="V24" i="1"/>
  <c r="G22" i="11" s="1"/>
  <c r="V20" i="1"/>
  <c r="G18" i="11" s="1"/>
  <c r="V16" i="1"/>
  <c r="G14" i="11" s="1"/>
  <c r="V12" i="1"/>
  <c r="G10" i="11" s="1"/>
  <c r="V8" i="1"/>
  <c r="G6" i="11" s="1"/>
  <c r="W255" i="1"/>
  <c r="F253" i="11" s="1"/>
  <c r="W251" i="1"/>
  <c r="F249" i="11" s="1"/>
  <c r="W247" i="1"/>
  <c r="F245" i="11" s="1"/>
  <c r="W243" i="1"/>
  <c r="F241" i="11" s="1"/>
  <c r="W239" i="1"/>
  <c r="F237" i="11" s="1"/>
  <c r="W235" i="1"/>
  <c r="F233" i="11" s="1"/>
  <c r="W231" i="1"/>
  <c r="F229" i="11" s="1"/>
  <c r="W227" i="1"/>
  <c r="F225" i="11" s="1"/>
  <c r="W223" i="1"/>
  <c r="F221" i="11" s="1"/>
  <c r="W219" i="1"/>
  <c r="F217" i="11" s="1"/>
  <c r="W215" i="1"/>
  <c r="F213" i="11" s="1"/>
  <c r="W211" i="1"/>
  <c r="F209" i="11" s="1"/>
  <c r="W207" i="1"/>
  <c r="F205" i="11" s="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N14" i="1"/>
  <c r="O14" i="1" s="1"/>
  <c r="P14" i="1" s="1"/>
  <c r="S18" i="1"/>
  <c r="Q30" i="1"/>
  <c r="S34" i="1"/>
  <c r="S42" i="1"/>
  <c r="Q46" i="1"/>
  <c r="S50" i="1"/>
  <c r="N54" i="1"/>
  <c r="O54" i="1" s="1"/>
  <c r="P54" i="1" s="1"/>
  <c r="Q62" i="1"/>
  <c r="S66" i="1"/>
  <c r="S74" i="1"/>
  <c r="N78" i="1"/>
  <c r="O78" i="1" s="1"/>
  <c r="P78" i="1" s="1"/>
  <c r="S82" i="1"/>
  <c r="N86" i="1"/>
  <c r="O86" i="1" s="1"/>
  <c r="P86" i="1" s="1"/>
  <c r="S98" i="1"/>
  <c r="S106" i="1"/>
  <c r="Q114" i="1"/>
  <c r="N116" i="1"/>
  <c r="O116" i="1" s="1"/>
  <c r="P116" i="1" s="1"/>
  <c r="Q118" i="1"/>
  <c r="Q122" i="1"/>
  <c r="Q130" i="1"/>
  <c r="N132" i="1"/>
  <c r="O132" i="1" s="1"/>
  <c r="P132" i="1" s="1"/>
  <c r="Q134" i="1"/>
  <c r="S136" i="1"/>
  <c r="Q138" i="1"/>
  <c r="Q146" i="1"/>
  <c r="N148" i="1"/>
  <c r="O148" i="1" s="1"/>
  <c r="P148" i="1" s="1"/>
  <c r="Q150" i="1"/>
  <c r="S152" i="1"/>
  <c r="Q154" i="1"/>
  <c r="Q162" i="1"/>
  <c r="Q166" i="1"/>
  <c r="S168" i="1"/>
  <c r="Q170" i="1"/>
  <c r="N178" i="1"/>
  <c r="O178" i="1" s="1"/>
  <c r="P178" i="1" s="1"/>
  <c r="Q180" i="1"/>
  <c r="S182" i="1"/>
  <c r="Q184" i="1"/>
  <c r="Q188" i="1"/>
  <c r="Q190" i="1"/>
  <c r="Q192" i="1"/>
  <c r="S194" i="1"/>
  <c r="Q196" i="1"/>
  <c r="N198" i="1"/>
  <c r="O198" i="1" s="1"/>
  <c r="P198" i="1" s="1"/>
  <c r="Q200" i="1"/>
  <c r="Q202" i="1"/>
  <c r="Q206" i="1"/>
  <c r="Q208" i="1"/>
  <c r="Q210" i="1"/>
  <c r="Q214" i="1"/>
  <c r="Q216" i="1"/>
  <c r="Q218" i="1"/>
  <c r="Q224" i="1"/>
  <c r="Q226" i="1"/>
  <c r="Q228" i="1"/>
  <c r="N230" i="1"/>
  <c r="O230" i="1" s="1"/>
  <c r="P230" i="1" s="1"/>
  <c r="Q232" i="1"/>
  <c r="Q234" i="1"/>
  <c r="S238" i="1"/>
  <c r="Q240" i="1"/>
  <c r="Q242" i="1"/>
  <c r="Q244" i="1"/>
  <c r="Q246" i="1"/>
  <c r="Q248" i="1"/>
  <c r="Q250" i="1"/>
  <c r="Q252" i="1"/>
  <c r="Q254" i="1"/>
  <c r="Q256" i="1"/>
  <c r="Q258" i="1"/>
  <c r="S6" i="1"/>
  <c r="AB4" i="1"/>
  <c r="AF4" i="1" s="1"/>
  <c r="AG4" i="1" s="1"/>
  <c r="AA4" i="1"/>
  <c r="E2" i="11" s="1"/>
  <c r="Z4" i="1"/>
  <c r="D2" i="11" s="1"/>
  <c r="Y4" i="1"/>
  <c r="C2" i="11" s="1"/>
  <c r="B2" i="11"/>
  <c r="A2" i="11" s="1"/>
  <c r="AO4" i="1" l="1"/>
  <c r="AP4" i="1" s="1"/>
  <c r="Q126" i="1"/>
  <c r="S58" i="1"/>
  <c r="Q186" i="1"/>
  <c r="Q8" i="1"/>
  <c r="Q212" i="1"/>
  <c r="N102" i="1"/>
  <c r="O102" i="1" s="1"/>
  <c r="P102" i="1" s="1"/>
  <c r="S230" i="1"/>
  <c r="Q176" i="1"/>
  <c r="Q80" i="1"/>
  <c r="S198" i="1"/>
  <c r="Q158" i="1"/>
  <c r="N38" i="1"/>
  <c r="O38" i="1" s="1"/>
  <c r="P38" i="1" s="1"/>
  <c r="Q5" i="1"/>
  <c r="S172" i="1"/>
  <c r="H170" i="11"/>
  <c r="Q164" i="1"/>
  <c r="H162" i="11"/>
  <c r="Q156" i="1"/>
  <c r="H154" i="11"/>
  <c r="Q140" i="1"/>
  <c r="H138" i="11"/>
  <c r="Q120" i="1"/>
  <c r="H118" i="11"/>
  <c r="Q96" i="1"/>
  <c r="H94" i="11"/>
  <c r="Q88" i="1"/>
  <c r="H86" i="11"/>
  <c r="Q72" i="1"/>
  <c r="H70" i="11"/>
  <c r="Q64" i="1"/>
  <c r="H62" i="11"/>
  <c r="Q56" i="1"/>
  <c r="H54" i="11"/>
  <c r="Q40" i="1"/>
  <c r="H38" i="11"/>
  <c r="Q32" i="1"/>
  <c r="H30" i="11"/>
  <c r="S24" i="1"/>
  <c r="H22" i="11"/>
  <c r="Q20" i="1"/>
  <c r="H18" i="11"/>
  <c r="Q16" i="1"/>
  <c r="H14" i="11"/>
  <c r="Q236" i="1"/>
  <c r="Q220" i="1"/>
  <c r="Q204" i="1"/>
  <c r="N194" i="1"/>
  <c r="O194" i="1" s="1"/>
  <c r="P194" i="1" s="1"/>
  <c r="N182" i="1"/>
  <c r="O182" i="1" s="1"/>
  <c r="P182" i="1" s="1"/>
  <c r="Q174" i="1"/>
  <c r="N164" i="1"/>
  <c r="O164" i="1" s="1"/>
  <c r="P164" i="1" s="1"/>
  <c r="Q142" i="1"/>
  <c r="S120" i="1"/>
  <c r="U120" i="1" s="1"/>
  <c r="Q110" i="1"/>
  <c r="S90" i="1"/>
  <c r="U90" i="1" s="1"/>
  <c r="N70" i="1"/>
  <c r="O70" i="1" s="1"/>
  <c r="P70" i="1" s="1"/>
  <c r="Q48" i="1"/>
  <c r="S26" i="1"/>
  <c r="Q257" i="1"/>
  <c r="H255" i="11"/>
  <c r="Q255" i="1"/>
  <c r="H253" i="11"/>
  <c r="Q253" i="1"/>
  <c r="H251" i="11"/>
  <c r="Q251" i="1"/>
  <c r="H249" i="11"/>
  <c r="Q249" i="1"/>
  <c r="H247" i="11"/>
  <c r="Q247" i="1"/>
  <c r="H245" i="11"/>
  <c r="Q245" i="1"/>
  <c r="H243" i="11"/>
  <c r="Q243" i="1"/>
  <c r="H241" i="11"/>
  <c r="Q241" i="1"/>
  <c r="H239" i="11"/>
  <c r="N239" i="1"/>
  <c r="O239" i="1" s="1"/>
  <c r="P239" i="1" s="1"/>
  <c r="H237" i="11"/>
  <c r="N237" i="1"/>
  <c r="O237" i="1" s="1"/>
  <c r="P237" i="1" s="1"/>
  <c r="H235" i="11"/>
  <c r="S235" i="1"/>
  <c r="H233" i="11"/>
  <c r="Q233" i="1"/>
  <c r="H231" i="11"/>
  <c r="Q231" i="1"/>
  <c r="H229" i="11"/>
  <c r="S229" i="1"/>
  <c r="H227" i="11"/>
  <c r="S227" i="1"/>
  <c r="H225" i="11"/>
  <c r="Q225" i="1"/>
  <c r="H223" i="11"/>
  <c r="N223" i="1"/>
  <c r="O223" i="1" s="1"/>
  <c r="P223" i="1" s="1"/>
  <c r="H221" i="11"/>
  <c r="N221" i="1"/>
  <c r="O221" i="1" s="1"/>
  <c r="P221" i="1" s="1"/>
  <c r="H219" i="11"/>
  <c r="H217" i="11"/>
  <c r="N217" i="1"/>
  <c r="O217" i="1" s="1"/>
  <c r="P217" i="1" s="1"/>
  <c r="H215" i="11"/>
  <c r="H213" i="11"/>
  <c r="N213" i="1"/>
  <c r="O213" i="1" s="1"/>
  <c r="P213" i="1" s="1"/>
  <c r="H211" i="11"/>
  <c r="H209" i="11"/>
  <c r="N209" i="1"/>
  <c r="O209" i="1" s="1"/>
  <c r="P209" i="1" s="1"/>
  <c r="H207" i="11"/>
  <c r="H205" i="11"/>
  <c r="N205" i="1"/>
  <c r="O205" i="1" s="1"/>
  <c r="P205" i="1" s="1"/>
  <c r="H203" i="11"/>
  <c r="H201" i="11"/>
  <c r="H197" i="11"/>
  <c r="H189" i="11"/>
  <c r="H181" i="11"/>
  <c r="Q175" i="1"/>
  <c r="H173" i="11"/>
  <c r="S173" i="1"/>
  <c r="H171" i="11"/>
  <c r="S169" i="1"/>
  <c r="H167" i="11"/>
  <c r="S165" i="1"/>
  <c r="H163" i="11"/>
  <c r="S161" i="1"/>
  <c r="H159" i="11"/>
  <c r="H87" i="11"/>
  <c r="H85" i="11"/>
  <c r="H83" i="11"/>
  <c r="H81" i="11"/>
  <c r="H79" i="11"/>
  <c r="H77" i="11"/>
  <c r="H75" i="11"/>
  <c r="H73" i="11"/>
  <c r="H71" i="11"/>
  <c r="H69" i="11"/>
  <c r="H67" i="11"/>
  <c r="H65" i="11"/>
  <c r="H63" i="11"/>
  <c r="H61" i="11"/>
  <c r="H59" i="11"/>
  <c r="H57" i="11"/>
  <c r="H55" i="11"/>
  <c r="H53" i="11"/>
  <c r="H51" i="11"/>
  <c r="H49" i="11"/>
  <c r="H47" i="11"/>
  <c r="H45" i="11"/>
  <c r="H43" i="11"/>
  <c r="H41" i="11"/>
  <c r="H39" i="11"/>
  <c r="H37" i="11"/>
  <c r="H35" i="11"/>
  <c r="H33" i="11"/>
  <c r="H31" i="11"/>
  <c r="H29" i="11"/>
  <c r="H27" i="11"/>
  <c r="H25" i="11"/>
  <c r="H23" i="11"/>
  <c r="H21" i="11"/>
  <c r="H19" i="11"/>
  <c r="H17" i="11"/>
  <c r="H15" i="11"/>
  <c r="H13" i="11"/>
  <c r="H11" i="11"/>
  <c r="H9" i="11"/>
  <c r="H254" i="11"/>
  <c r="H250" i="11"/>
  <c r="H246" i="11"/>
  <c r="H242" i="11"/>
  <c r="H238" i="11"/>
  <c r="H230" i="11"/>
  <c r="H226" i="11"/>
  <c r="H222" i="11"/>
  <c r="H214" i="11"/>
  <c r="H206" i="11"/>
  <c r="H198" i="11"/>
  <c r="H194" i="11"/>
  <c r="H190" i="11"/>
  <c r="H186" i="11"/>
  <c r="H182" i="11"/>
  <c r="H178" i="11"/>
  <c r="H168" i="11"/>
  <c r="H160" i="11"/>
  <c r="H152" i="11"/>
  <c r="H144" i="11"/>
  <c r="H136" i="11"/>
  <c r="H128" i="11"/>
  <c r="H120" i="11"/>
  <c r="H112" i="11"/>
  <c r="H104" i="11"/>
  <c r="H96" i="11"/>
  <c r="H80" i="11"/>
  <c r="H72" i="11"/>
  <c r="H64" i="11"/>
  <c r="H48" i="11"/>
  <c r="H40" i="11"/>
  <c r="H32" i="11"/>
  <c r="H16" i="11"/>
  <c r="Q168" i="1"/>
  <c r="H166" i="11"/>
  <c r="Q160" i="1"/>
  <c r="H158" i="11"/>
  <c r="Q152" i="1"/>
  <c r="H150" i="11"/>
  <c r="Q148" i="1"/>
  <c r="R148" i="1" s="1"/>
  <c r="H146" i="11"/>
  <c r="Q144" i="1"/>
  <c r="H142" i="11"/>
  <c r="Q136" i="1"/>
  <c r="H134" i="11"/>
  <c r="Q132" i="1"/>
  <c r="R132" i="1" s="1"/>
  <c r="H130" i="11"/>
  <c r="Q128" i="1"/>
  <c r="H126" i="11"/>
  <c r="Q124" i="1"/>
  <c r="H122" i="11"/>
  <c r="Q116" i="1"/>
  <c r="R116" i="1" s="1"/>
  <c r="H114" i="11"/>
  <c r="Q112" i="1"/>
  <c r="H110" i="11"/>
  <c r="S108" i="1"/>
  <c r="H106" i="11"/>
  <c r="Q104" i="1"/>
  <c r="H102" i="11"/>
  <c r="Q12" i="1"/>
  <c r="H10" i="11"/>
  <c r="H256" i="11"/>
  <c r="H252" i="11"/>
  <c r="H248" i="11"/>
  <c r="H244" i="11"/>
  <c r="H240" i="11"/>
  <c r="H236" i="11"/>
  <c r="H232" i="11"/>
  <c r="H228" i="11"/>
  <c r="H224" i="11"/>
  <c r="H220" i="11"/>
  <c r="H216" i="11"/>
  <c r="H212" i="11"/>
  <c r="H208" i="11"/>
  <c r="H204" i="11"/>
  <c r="H200" i="11"/>
  <c r="H196" i="11"/>
  <c r="H192" i="11"/>
  <c r="H188" i="11"/>
  <c r="H180" i="11"/>
  <c r="H176" i="11"/>
  <c r="H164" i="11"/>
  <c r="H156" i="11"/>
  <c r="H148" i="11"/>
  <c r="H132" i="11"/>
  <c r="H116" i="11"/>
  <c r="H92" i="11"/>
  <c r="H84" i="11"/>
  <c r="H76" i="11"/>
  <c r="H60" i="11"/>
  <c r="H52" i="11"/>
  <c r="H44" i="11"/>
  <c r="H28" i="11"/>
  <c r="H12" i="11"/>
  <c r="H4" i="11"/>
  <c r="H7" i="11"/>
  <c r="H5" i="11"/>
  <c r="N238" i="1"/>
  <c r="O238" i="1" s="1"/>
  <c r="P238" i="1" s="1"/>
  <c r="N222" i="1"/>
  <c r="O222" i="1" s="1"/>
  <c r="P222" i="1" s="1"/>
  <c r="S200" i="1"/>
  <c r="S188" i="1"/>
  <c r="N184" i="1"/>
  <c r="O184" i="1" s="1"/>
  <c r="P184" i="1" s="1"/>
  <c r="R184" i="1" s="1"/>
  <c r="S178" i="1"/>
  <c r="N172" i="1"/>
  <c r="O172" i="1" s="1"/>
  <c r="P172" i="1" s="1"/>
  <c r="S160" i="1"/>
  <c r="U160" i="1" s="1"/>
  <c r="N156" i="1"/>
  <c r="O156" i="1" s="1"/>
  <c r="P156" i="1" s="1"/>
  <c r="S144" i="1"/>
  <c r="U144" i="1" s="1"/>
  <c r="N140" i="1"/>
  <c r="O140" i="1" s="1"/>
  <c r="P140" i="1" s="1"/>
  <c r="S128" i="1"/>
  <c r="U128" i="1" s="1"/>
  <c r="N124" i="1"/>
  <c r="O124" i="1" s="1"/>
  <c r="P124" i="1" s="1"/>
  <c r="S112" i="1"/>
  <c r="U112" i="1" s="1"/>
  <c r="N231" i="1"/>
  <c r="O231" i="1" s="1"/>
  <c r="P231" i="1" s="1"/>
  <c r="N229" i="1"/>
  <c r="O229" i="1" s="1"/>
  <c r="P229" i="1" s="1"/>
  <c r="Q239" i="1"/>
  <c r="S237" i="1"/>
  <c r="Q223" i="1"/>
  <c r="S221" i="1"/>
  <c r="Q191" i="1"/>
  <c r="S222" i="1"/>
  <c r="N200" i="1"/>
  <c r="O200" i="1" s="1"/>
  <c r="P200" i="1" s="1"/>
  <c r="R200" i="1" s="1"/>
  <c r="N188" i="1"/>
  <c r="O188" i="1" s="1"/>
  <c r="P188" i="1" s="1"/>
  <c r="R188" i="1" s="1"/>
  <c r="S184" i="1"/>
  <c r="N168" i="1"/>
  <c r="O168" i="1" s="1"/>
  <c r="P168" i="1" s="1"/>
  <c r="S164" i="1"/>
  <c r="U164" i="1" s="1"/>
  <c r="N160" i="1"/>
  <c r="O160" i="1" s="1"/>
  <c r="P160" i="1" s="1"/>
  <c r="S156" i="1"/>
  <c r="U156" i="1" s="1"/>
  <c r="N152" i="1"/>
  <c r="O152" i="1" s="1"/>
  <c r="P152" i="1" s="1"/>
  <c r="S148" i="1"/>
  <c r="N144" i="1"/>
  <c r="O144" i="1" s="1"/>
  <c r="P144" i="1" s="1"/>
  <c r="S140" i="1"/>
  <c r="N136" i="1"/>
  <c r="O136" i="1" s="1"/>
  <c r="P136" i="1" s="1"/>
  <c r="S132" i="1"/>
  <c r="U132" i="1" s="1"/>
  <c r="N128" i="1"/>
  <c r="O128" i="1" s="1"/>
  <c r="P128" i="1" s="1"/>
  <c r="S124" i="1"/>
  <c r="N120" i="1"/>
  <c r="O120" i="1" s="1"/>
  <c r="P120" i="1" s="1"/>
  <c r="S116" i="1"/>
  <c r="U116" i="1" s="1"/>
  <c r="N112" i="1"/>
  <c r="O112" i="1" s="1"/>
  <c r="P112" i="1" s="1"/>
  <c r="N94" i="1"/>
  <c r="O94" i="1" s="1"/>
  <c r="P94" i="1" s="1"/>
  <c r="N62" i="1"/>
  <c r="O62" i="1" s="1"/>
  <c r="P62" i="1" s="1"/>
  <c r="R62" i="1" s="1"/>
  <c r="N46" i="1"/>
  <c r="O46" i="1" s="1"/>
  <c r="P46" i="1" s="1"/>
  <c r="R46" i="1" s="1"/>
  <c r="N30" i="1"/>
  <c r="O30" i="1" s="1"/>
  <c r="P30" i="1" s="1"/>
  <c r="R30" i="1" s="1"/>
  <c r="Q24" i="1"/>
  <c r="S219" i="1"/>
  <c r="S215" i="1"/>
  <c r="S211" i="1"/>
  <c r="S207" i="1"/>
  <c r="S203" i="1"/>
  <c r="Q199" i="1"/>
  <c r="Q183" i="1"/>
  <c r="N258" i="1"/>
  <c r="O258" i="1" s="1"/>
  <c r="P258" i="1" s="1"/>
  <c r="R258" i="1" s="1"/>
  <c r="S258" i="1"/>
  <c r="N256" i="1"/>
  <c r="O256" i="1" s="1"/>
  <c r="P256" i="1" s="1"/>
  <c r="R256" i="1" s="1"/>
  <c r="S256" i="1"/>
  <c r="N254" i="1"/>
  <c r="O254" i="1" s="1"/>
  <c r="P254" i="1" s="1"/>
  <c r="R254" i="1" s="1"/>
  <c r="S254" i="1"/>
  <c r="N252" i="1"/>
  <c r="O252" i="1" s="1"/>
  <c r="P252" i="1" s="1"/>
  <c r="R252" i="1" s="1"/>
  <c r="S252" i="1"/>
  <c r="N250" i="1"/>
  <c r="O250" i="1" s="1"/>
  <c r="P250" i="1" s="1"/>
  <c r="R250" i="1" s="1"/>
  <c r="S250" i="1"/>
  <c r="N248" i="1"/>
  <c r="O248" i="1" s="1"/>
  <c r="P248" i="1" s="1"/>
  <c r="R248" i="1" s="1"/>
  <c r="S248" i="1"/>
  <c r="N246" i="1"/>
  <c r="O246" i="1" s="1"/>
  <c r="P246" i="1" s="1"/>
  <c r="R246" i="1" s="1"/>
  <c r="S246" i="1"/>
  <c r="N244" i="1"/>
  <c r="O244" i="1" s="1"/>
  <c r="P244" i="1" s="1"/>
  <c r="R244" i="1" s="1"/>
  <c r="S244" i="1"/>
  <c r="N242" i="1"/>
  <c r="O242" i="1" s="1"/>
  <c r="P242" i="1" s="1"/>
  <c r="R242" i="1" s="1"/>
  <c r="S242" i="1"/>
  <c r="N240" i="1"/>
  <c r="O240" i="1" s="1"/>
  <c r="P240" i="1" s="1"/>
  <c r="R240" i="1" s="1"/>
  <c r="S240" i="1"/>
  <c r="Q238" i="1"/>
  <c r="N236" i="1"/>
  <c r="O236" i="1" s="1"/>
  <c r="P236" i="1" s="1"/>
  <c r="S236" i="1"/>
  <c r="N234" i="1"/>
  <c r="O234" i="1" s="1"/>
  <c r="P234" i="1" s="1"/>
  <c r="R234" i="1" s="1"/>
  <c r="S234" i="1"/>
  <c r="N232" i="1"/>
  <c r="O232" i="1" s="1"/>
  <c r="P232" i="1" s="1"/>
  <c r="R232" i="1" s="1"/>
  <c r="S232" i="1"/>
  <c r="Q230" i="1"/>
  <c r="R230" i="1" s="1"/>
  <c r="N228" i="1"/>
  <c r="O228" i="1" s="1"/>
  <c r="P228" i="1" s="1"/>
  <c r="R228" i="1" s="1"/>
  <c r="S228" i="1"/>
  <c r="N226" i="1"/>
  <c r="O226" i="1" s="1"/>
  <c r="P226" i="1" s="1"/>
  <c r="R226" i="1" s="1"/>
  <c r="S226" i="1"/>
  <c r="N224" i="1"/>
  <c r="O224" i="1" s="1"/>
  <c r="P224" i="1" s="1"/>
  <c r="R224" i="1" s="1"/>
  <c r="S224" i="1"/>
  <c r="Q222" i="1"/>
  <c r="N220" i="1"/>
  <c r="O220" i="1" s="1"/>
  <c r="P220" i="1" s="1"/>
  <c r="S220" i="1"/>
  <c r="N218" i="1"/>
  <c r="O218" i="1" s="1"/>
  <c r="P218" i="1" s="1"/>
  <c r="R218" i="1" s="1"/>
  <c r="S218" i="1"/>
  <c r="N216" i="1"/>
  <c r="O216" i="1" s="1"/>
  <c r="P216" i="1" s="1"/>
  <c r="R216" i="1" s="1"/>
  <c r="S216" i="1"/>
  <c r="N214" i="1"/>
  <c r="O214" i="1" s="1"/>
  <c r="P214" i="1" s="1"/>
  <c r="R214" i="1" s="1"/>
  <c r="S214" i="1"/>
  <c r="N212" i="1"/>
  <c r="O212" i="1" s="1"/>
  <c r="P212" i="1" s="1"/>
  <c r="S212" i="1"/>
  <c r="N210" i="1"/>
  <c r="O210" i="1" s="1"/>
  <c r="P210" i="1" s="1"/>
  <c r="R210" i="1" s="1"/>
  <c r="S210" i="1"/>
  <c r="N208" i="1"/>
  <c r="O208" i="1" s="1"/>
  <c r="P208" i="1" s="1"/>
  <c r="R208" i="1" s="1"/>
  <c r="S208" i="1"/>
  <c r="N206" i="1"/>
  <c r="O206" i="1" s="1"/>
  <c r="P206" i="1" s="1"/>
  <c r="R206" i="1" s="1"/>
  <c r="S206" i="1"/>
  <c r="N204" i="1"/>
  <c r="O204" i="1" s="1"/>
  <c r="P204" i="1" s="1"/>
  <c r="S204" i="1"/>
  <c r="N202" i="1"/>
  <c r="O202" i="1" s="1"/>
  <c r="P202" i="1" s="1"/>
  <c r="R202" i="1" s="1"/>
  <c r="S202" i="1"/>
  <c r="Q198" i="1"/>
  <c r="R198" i="1" s="1"/>
  <c r="N196" i="1"/>
  <c r="O196" i="1" s="1"/>
  <c r="P196" i="1" s="1"/>
  <c r="R196" i="1" s="1"/>
  <c r="S196" i="1"/>
  <c r="Q194" i="1"/>
  <c r="N192" i="1"/>
  <c r="O192" i="1" s="1"/>
  <c r="P192" i="1" s="1"/>
  <c r="R192" i="1" s="1"/>
  <c r="S192" i="1"/>
  <c r="N190" i="1"/>
  <c r="O190" i="1" s="1"/>
  <c r="P190" i="1" s="1"/>
  <c r="R190" i="1" s="1"/>
  <c r="S190" i="1"/>
  <c r="N186" i="1"/>
  <c r="O186" i="1" s="1"/>
  <c r="P186" i="1" s="1"/>
  <c r="S186" i="1"/>
  <c r="Q182" i="1"/>
  <c r="N180" i="1"/>
  <c r="O180" i="1" s="1"/>
  <c r="P180" i="1" s="1"/>
  <c r="R180" i="1" s="1"/>
  <c r="S180" i="1"/>
  <c r="Q178" i="1"/>
  <c r="R178" i="1" s="1"/>
  <c r="N176" i="1"/>
  <c r="O176" i="1" s="1"/>
  <c r="P176" i="1" s="1"/>
  <c r="S176" i="1"/>
  <c r="N174" i="1"/>
  <c r="O174" i="1" s="1"/>
  <c r="P174" i="1" s="1"/>
  <c r="S174" i="1"/>
  <c r="Q172" i="1"/>
  <c r="N170" i="1"/>
  <c r="O170" i="1" s="1"/>
  <c r="P170" i="1" s="1"/>
  <c r="R170" i="1" s="1"/>
  <c r="S170" i="1"/>
  <c r="N166" i="1"/>
  <c r="O166" i="1" s="1"/>
  <c r="P166" i="1" s="1"/>
  <c r="R166" i="1" s="1"/>
  <c r="S166" i="1"/>
  <c r="N162" i="1"/>
  <c r="O162" i="1" s="1"/>
  <c r="P162" i="1" s="1"/>
  <c r="R162" i="1" s="1"/>
  <c r="S162" i="1"/>
  <c r="N158" i="1"/>
  <c r="O158" i="1" s="1"/>
  <c r="P158" i="1" s="1"/>
  <c r="S158" i="1"/>
  <c r="N154" i="1"/>
  <c r="O154" i="1" s="1"/>
  <c r="P154" i="1" s="1"/>
  <c r="R154" i="1" s="1"/>
  <c r="S154" i="1"/>
  <c r="N150" i="1"/>
  <c r="O150" i="1" s="1"/>
  <c r="P150" i="1" s="1"/>
  <c r="R150" i="1" s="1"/>
  <c r="S150" i="1"/>
  <c r="N146" i="1"/>
  <c r="O146" i="1" s="1"/>
  <c r="P146" i="1" s="1"/>
  <c r="R146" i="1" s="1"/>
  <c r="S146" i="1"/>
  <c r="N142" i="1"/>
  <c r="O142" i="1" s="1"/>
  <c r="P142" i="1" s="1"/>
  <c r="S142" i="1"/>
  <c r="N138" i="1"/>
  <c r="O138" i="1" s="1"/>
  <c r="P138" i="1" s="1"/>
  <c r="R138" i="1" s="1"/>
  <c r="S138" i="1"/>
  <c r="U138" i="1" s="1"/>
  <c r="I132" i="11"/>
  <c r="N134" i="1"/>
  <c r="O134" i="1" s="1"/>
  <c r="P134" i="1" s="1"/>
  <c r="R134" i="1" s="1"/>
  <c r="S134" i="1"/>
  <c r="N130" i="1"/>
  <c r="O130" i="1" s="1"/>
  <c r="P130" i="1" s="1"/>
  <c r="R130" i="1" s="1"/>
  <c r="S130" i="1"/>
  <c r="I124" i="11"/>
  <c r="N126" i="1"/>
  <c r="O126" i="1" s="1"/>
  <c r="P126" i="1" s="1"/>
  <c r="S126" i="1"/>
  <c r="N122" i="1"/>
  <c r="O122" i="1" s="1"/>
  <c r="P122" i="1" s="1"/>
  <c r="R122" i="1" s="1"/>
  <c r="S122" i="1"/>
  <c r="I116" i="11"/>
  <c r="N118" i="1"/>
  <c r="O118" i="1" s="1"/>
  <c r="P118" i="1" s="1"/>
  <c r="R118" i="1" s="1"/>
  <c r="S118" i="1"/>
  <c r="N114" i="1"/>
  <c r="O114" i="1" s="1"/>
  <c r="P114" i="1" s="1"/>
  <c r="R114" i="1" s="1"/>
  <c r="S114" i="1"/>
  <c r="I108" i="11"/>
  <c r="N110" i="1"/>
  <c r="O110" i="1" s="1"/>
  <c r="P110" i="1" s="1"/>
  <c r="S110" i="1"/>
  <c r="N108" i="1"/>
  <c r="O108" i="1" s="1"/>
  <c r="P108" i="1" s="1"/>
  <c r="Q108" i="1"/>
  <c r="Q106" i="1"/>
  <c r="N106" i="1"/>
  <c r="O106" i="1" s="1"/>
  <c r="P106" i="1" s="1"/>
  <c r="N104" i="1"/>
  <c r="O104" i="1" s="1"/>
  <c r="P104" i="1" s="1"/>
  <c r="S104" i="1"/>
  <c r="U104" i="1" s="1"/>
  <c r="I100" i="11"/>
  <c r="Q102" i="1"/>
  <c r="S102" i="1"/>
  <c r="N100" i="1"/>
  <c r="O100" i="1" s="1"/>
  <c r="P100" i="1" s="1"/>
  <c r="S100" i="1"/>
  <c r="Q100" i="1"/>
  <c r="Q98" i="1"/>
  <c r="N98" i="1"/>
  <c r="O98" i="1" s="1"/>
  <c r="P98" i="1" s="1"/>
  <c r="N96" i="1"/>
  <c r="O96" i="1" s="1"/>
  <c r="P96" i="1" s="1"/>
  <c r="S96" i="1"/>
  <c r="Q94" i="1"/>
  <c r="S94" i="1"/>
  <c r="N92" i="1"/>
  <c r="O92" i="1" s="1"/>
  <c r="P92" i="1" s="1"/>
  <c r="S92" i="1"/>
  <c r="Q92" i="1"/>
  <c r="Q90" i="1"/>
  <c r="N90" i="1"/>
  <c r="O90" i="1" s="1"/>
  <c r="P90" i="1" s="1"/>
  <c r="N88" i="1"/>
  <c r="O88" i="1" s="1"/>
  <c r="P88" i="1" s="1"/>
  <c r="S88" i="1"/>
  <c r="Q86" i="1"/>
  <c r="R86" i="1" s="1"/>
  <c r="S86" i="1"/>
  <c r="N84" i="1"/>
  <c r="O84" i="1" s="1"/>
  <c r="P84" i="1" s="1"/>
  <c r="S84" i="1"/>
  <c r="Q84" i="1"/>
  <c r="Q82" i="1"/>
  <c r="N82" i="1"/>
  <c r="O82" i="1" s="1"/>
  <c r="P82" i="1" s="1"/>
  <c r="N80" i="1"/>
  <c r="O80" i="1" s="1"/>
  <c r="P80" i="1" s="1"/>
  <c r="S80" i="1"/>
  <c r="Q78" i="1"/>
  <c r="R78" i="1" s="1"/>
  <c r="S78" i="1"/>
  <c r="N76" i="1"/>
  <c r="O76" i="1" s="1"/>
  <c r="P76" i="1" s="1"/>
  <c r="S76" i="1"/>
  <c r="Q76" i="1"/>
  <c r="Q74" i="1"/>
  <c r="N74" i="1"/>
  <c r="O74" i="1" s="1"/>
  <c r="P74" i="1" s="1"/>
  <c r="N72" i="1"/>
  <c r="O72" i="1" s="1"/>
  <c r="P72" i="1" s="1"/>
  <c r="S72" i="1"/>
  <c r="Q70" i="1"/>
  <c r="S70" i="1"/>
  <c r="N68" i="1"/>
  <c r="O68" i="1" s="1"/>
  <c r="P68" i="1" s="1"/>
  <c r="S68" i="1"/>
  <c r="Q68" i="1"/>
  <c r="Q66" i="1"/>
  <c r="N66" i="1"/>
  <c r="O66" i="1" s="1"/>
  <c r="P66" i="1" s="1"/>
  <c r="Q58" i="1"/>
  <c r="Q54" i="1"/>
  <c r="R54" i="1" s="1"/>
  <c r="Q50" i="1"/>
  <c r="N48" i="1"/>
  <c r="O48" i="1" s="1"/>
  <c r="P48" i="1" s="1"/>
  <c r="S48" i="1"/>
  <c r="N44" i="1"/>
  <c r="O44" i="1" s="1"/>
  <c r="P44" i="1" s="1"/>
  <c r="S44" i="1"/>
  <c r="Q38" i="1"/>
  <c r="N36" i="1"/>
  <c r="O36" i="1" s="1"/>
  <c r="P36" i="1" s="1"/>
  <c r="S36" i="1"/>
  <c r="N32" i="1"/>
  <c r="O32" i="1" s="1"/>
  <c r="P32" i="1" s="1"/>
  <c r="S32" i="1"/>
  <c r="Q22" i="1"/>
  <c r="S22" i="1"/>
  <c r="Q18" i="1"/>
  <c r="N18" i="1"/>
  <c r="O18" i="1" s="1"/>
  <c r="P18" i="1" s="1"/>
  <c r="Q14" i="1"/>
  <c r="R14" i="1" s="1"/>
  <c r="S14" i="1"/>
  <c r="Q10" i="1"/>
  <c r="N10" i="1"/>
  <c r="O10" i="1" s="1"/>
  <c r="P10" i="1" s="1"/>
  <c r="N64" i="1"/>
  <c r="O64" i="1" s="1"/>
  <c r="P64" i="1" s="1"/>
  <c r="S64" i="1"/>
  <c r="N60" i="1"/>
  <c r="O60" i="1" s="1"/>
  <c r="P60" i="1" s="1"/>
  <c r="S60" i="1"/>
  <c r="N56" i="1"/>
  <c r="O56" i="1" s="1"/>
  <c r="P56" i="1" s="1"/>
  <c r="S56" i="1"/>
  <c r="N52" i="1"/>
  <c r="O52" i="1" s="1"/>
  <c r="P52" i="1" s="1"/>
  <c r="S52" i="1"/>
  <c r="Q42" i="1"/>
  <c r="N40" i="1"/>
  <c r="O40" i="1" s="1"/>
  <c r="P40" i="1" s="1"/>
  <c r="S40" i="1"/>
  <c r="Q34" i="1"/>
  <c r="N28" i="1"/>
  <c r="O28" i="1" s="1"/>
  <c r="P28" i="1" s="1"/>
  <c r="S28" i="1"/>
  <c r="Q26" i="1"/>
  <c r="S62" i="1"/>
  <c r="Q60" i="1"/>
  <c r="N58" i="1"/>
  <c r="O58" i="1" s="1"/>
  <c r="P58" i="1" s="1"/>
  <c r="S54" i="1"/>
  <c r="Q52" i="1"/>
  <c r="N50" i="1"/>
  <c r="O50" i="1" s="1"/>
  <c r="P50" i="1" s="1"/>
  <c r="S46" i="1"/>
  <c r="Q44" i="1"/>
  <c r="N42" i="1"/>
  <c r="O42" i="1" s="1"/>
  <c r="P42" i="1" s="1"/>
  <c r="S38" i="1"/>
  <c r="Q36" i="1"/>
  <c r="N34" i="1"/>
  <c r="O34" i="1" s="1"/>
  <c r="P34" i="1" s="1"/>
  <c r="S30" i="1"/>
  <c r="Q28" i="1"/>
  <c r="N26" i="1"/>
  <c r="O26" i="1" s="1"/>
  <c r="P26" i="1" s="1"/>
  <c r="N22" i="1"/>
  <c r="O22" i="1" s="1"/>
  <c r="P22" i="1" s="1"/>
  <c r="S10" i="1"/>
  <c r="N24" i="1"/>
  <c r="O24" i="1" s="1"/>
  <c r="P24" i="1" s="1"/>
  <c r="N20" i="1"/>
  <c r="O20" i="1" s="1"/>
  <c r="P20" i="1" s="1"/>
  <c r="S20" i="1"/>
  <c r="N16" i="1"/>
  <c r="O16" i="1" s="1"/>
  <c r="P16" i="1" s="1"/>
  <c r="S16" i="1"/>
  <c r="N12" i="1"/>
  <c r="O12" i="1" s="1"/>
  <c r="P12" i="1" s="1"/>
  <c r="S12" i="1"/>
  <c r="N8" i="1"/>
  <c r="O8" i="1" s="1"/>
  <c r="P8" i="1" s="1"/>
  <c r="S8" i="1"/>
  <c r="N5" i="1"/>
  <c r="O5" i="1" s="1"/>
  <c r="P5" i="1" s="1"/>
  <c r="I255" i="11"/>
  <c r="N255" i="1"/>
  <c r="O255" i="1" s="1"/>
  <c r="P255" i="1" s="1"/>
  <c r="N251" i="1"/>
  <c r="O251" i="1" s="1"/>
  <c r="P251" i="1" s="1"/>
  <c r="I247" i="11"/>
  <c r="N247" i="1"/>
  <c r="O247" i="1" s="1"/>
  <c r="P247" i="1" s="1"/>
  <c r="N243" i="1"/>
  <c r="O243" i="1" s="1"/>
  <c r="P243" i="1" s="1"/>
  <c r="I239" i="11"/>
  <c r="S239" i="1"/>
  <c r="N235" i="1"/>
  <c r="O235" i="1" s="1"/>
  <c r="P235" i="1" s="1"/>
  <c r="S231" i="1"/>
  <c r="N227" i="1"/>
  <c r="O227" i="1" s="1"/>
  <c r="P227" i="1" s="1"/>
  <c r="S223" i="1"/>
  <c r="S217" i="1"/>
  <c r="S213" i="1"/>
  <c r="S209" i="1"/>
  <c r="S205" i="1"/>
  <c r="S201" i="1"/>
  <c r="S197" i="1"/>
  <c r="Q195" i="1"/>
  <c r="S193" i="1"/>
  <c r="S189" i="1"/>
  <c r="Q187" i="1"/>
  <c r="S185" i="1"/>
  <c r="S181" i="1"/>
  <c r="Q179" i="1"/>
  <c r="S177" i="1"/>
  <c r="I254" i="11"/>
  <c r="I246" i="11"/>
  <c r="I238" i="11"/>
  <c r="I230" i="11"/>
  <c r="I222" i="11"/>
  <c r="I214" i="11"/>
  <c r="I206" i="11"/>
  <c r="I198" i="11"/>
  <c r="I190" i="11"/>
  <c r="I182" i="11"/>
  <c r="I174" i="11"/>
  <c r="N219" i="1"/>
  <c r="O219" i="1" s="1"/>
  <c r="P219" i="1" s="1"/>
  <c r="I217" i="11"/>
  <c r="N211" i="1"/>
  <c r="O211" i="1" s="1"/>
  <c r="P211" i="1" s="1"/>
  <c r="I209" i="11"/>
  <c r="S199" i="1"/>
  <c r="I197" i="11"/>
  <c r="S191" i="1"/>
  <c r="I189" i="11"/>
  <c r="S183" i="1"/>
  <c r="I181" i="11"/>
  <c r="S171" i="1"/>
  <c r="S167" i="1"/>
  <c r="S163" i="1"/>
  <c r="S159" i="1"/>
  <c r="S155" i="1"/>
  <c r="S151" i="1"/>
  <c r="S147" i="1"/>
  <c r="S143" i="1"/>
  <c r="S139" i="1"/>
  <c r="S135" i="1"/>
  <c r="S131" i="1"/>
  <c r="S127" i="1"/>
  <c r="S123" i="1"/>
  <c r="S119" i="1"/>
  <c r="S115" i="1"/>
  <c r="S113" i="1"/>
  <c r="S109" i="1"/>
  <c r="S105" i="1"/>
  <c r="S101" i="1"/>
  <c r="S97" i="1"/>
  <c r="S93" i="1"/>
  <c r="S91" i="1"/>
  <c r="I231" i="11"/>
  <c r="I223" i="11"/>
  <c r="I215" i="11"/>
  <c r="I207" i="11"/>
  <c r="I191" i="11"/>
  <c r="S257" i="1"/>
  <c r="N257" i="1"/>
  <c r="O257" i="1" s="1"/>
  <c r="P257" i="1" s="1"/>
  <c r="S255" i="1"/>
  <c r="S253" i="1"/>
  <c r="N253" i="1"/>
  <c r="O253" i="1" s="1"/>
  <c r="P253" i="1" s="1"/>
  <c r="S251" i="1"/>
  <c r="S249" i="1"/>
  <c r="N249" i="1"/>
  <c r="O249" i="1" s="1"/>
  <c r="P249" i="1" s="1"/>
  <c r="S247" i="1"/>
  <c r="S245" i="1"/>
  <c r="N245" i="1"/>
  <c r="O245" i="1" s="1"/>
  <c r="P245" i="1" s="1"/>
  <c r="S243" i="1"/>
  <c r="S241" i="1"/>
  <c r="N241" i="1"/>
  <c r="O241" i="1" s="1"/>
  <c r="P241" i="1" s="1"/>
  <c r="Q237" i="1"/>
  <c r="Q235" i="1"/>
  <c r="S233" i="1"/>
  <c r="N233" i="1"/>
  <c r="O233" i="1" s="1"/>
  <c r="P233" i="1" s="1"/>
  <c r="Q229" i="1"/>
  <c r="Q227" i="1"/>
  <c r="S225" i="1"/>
  <c r="N225" i="1"/>
  <c r="O225" i="1" s="1"/>
  <c r="P225" i="1" s="1"/>
  <c r="Q221" i="1"/>
  <c r="Q217" i="1"/>
  <c r="Q213" i="1"/>
  <c r="Q209" i="1"/>
  <c r="Q205" i="1"/>
  <c r="S5" i="1"/>
  <c r="N6" i="1"/>
  <c r="O6" i="1" s="1"/>
  <c r="P6" i="1" s="1"/>
  <c r="I4" i="11"/>
  <c r="I172" i="11"/>
  <c r="I170" i="11"/>
  <c r="I251" i="11"/>
  <c r="I250" i="11"/>
  <c r="I243" i="11"/>
  <c r="I242" i="11"/>
  <c r="I235" i="11"/>
  <c r="I234" i="11"/>
  <c r="I227" i="11"/>
  <c r="I226" i="11"/>
  <c r="I219" i="11"/>
  <c r="I218" i="11"/>
  <c r="I211" i="11"/>
  <c r="I210" i="11"/>
  <c r="I203" i="11"/>
  <c r="I202" i="11"/>
  <c r="I195" i="11"/>
  <c r="I194" i="11"/>
  <c r="I187" i="11"/>
  <c r="I186" i="11"/>
  <c r="I179" i="11"/>
  <c r="I178" i="11"/>
  <c r="I171" i="11"/>
  <c r="I169" i="11"/>
  <c r="I167" i="11"/>
  <c r="I165" i="11"/>
  <c r="I163" i="11"/>
  <c r="I161" i="11"/>
  <c r="I159" i="11"/>
  <c r="I157" i="11"/>
  <c r="I155" i="11"/>
  <c r="I153" i="11"/>
  <c r="I151" i="11"/>
  <c r="I149" i="11"/>
  <c r="I147" i="11"/>
  <c r="I145" i="11"/>
  <c r="I143" i="11"/>
  <c r="I141" i="11"/>
  <c r="I139" i="11"/>
  <c r="I137" i="11"/>
  <c r="I135" i="11"/>
  <c r="I133" i="11"/>
  <c r="I131" i="11"/>
  <c r="I129" i="11"/>
  <c r="I127" i="11"/>
  <c r="I125" i="11"/>
  <c r="I123" i="11"/>
  <c r="I121" i="11"/>
  <c r="I119" i="11"/>
  <c r="I117" i="11"/>
  <c r="I115" i="11"/>
  <c r="I113" i="11"/>
  <c r="I111" i="11"/>
  <c r="I109" i="11"/>
  <c r="I107" i="11"/>
  <c r="I105" i="11"/>
  <c r="I103" i="11"/>
  <c r="I101" i="11"/>
  <c r="I99" i="11"/>
  <c r="I97" i="11"/>
  <c r="I95" i="11"/>
  <c r="I253" i="11"/>
  <c r="I249" i="11"/>
  <c r="I245" i="11"/>
  <c r="I241" i="11"/>
  <c r="I237" i="11"/>
  <c r="I233" i="11"/>
  <c r="I229" i="11"/>
  <c r="I225" i="11"/>
  <c r="I221" i="11"/>
  <c r="N215" i="1"/>
  <c r="O215" i="1" s="1"/>
  <c r="P215" i="1" s="1"/>
  <c r="I213" i="11"/>
  <c r="N207" i="1"/>
  <c r="O207" i="1" s="1"/>
  <c r="P207" i="1" s="1"/>
  <c r="I205" i="11"/>
  <c r="N203" i="1"/>
  <c r="O203" i="1" s="1"/>
  <c r="P203" i="1" s="1"/>
  <c r="I201" i="11"/>
  <c r="S195" i="1"/>
  <c r="I193" i="11"/>
  <c r="S187" i="1"/>
  <c r="I185" i="11"/>
  <c r="S179" i="1"/>
  <c r="I177" i="11"/>
  <c r="N175" i="1"/>
  <c r="O175" i="1" s="1"/>
  <c r="P175" i="1" s="1"/>
  <c r="I173" i="11"/>
  <c r="S157" i="1"/>
  <c r="S153" i="1"/>
  <c r="S149" i="1"/>
  <c r="S145" i="1"/>
  <c r="S141" i="1"/>
  <c r="S137" i="1"/>
  <c r="S133" i="1"/>
  <c r="S129" i="1"/>
  <c r="S125" i="1"/>
  <c r="S121" i="1"/>
  <c r="S117" i="1"/>
  <c r="S111" i="1"/>
  <c r="S107" i="1"/>
  <c r="S103" i="1"/>
  <c r="S99" i="1"/>
  <c r="S95" i="1"/>
  <c r="I199" i="11"/>
  <c r="I183" i="11"/>
  <c r="I175" i="11"/>
  <c r="I92" i="11"/>
  <c r="I90" i="11"/>
  <c r="I88" i="11"/>
  <c r="I86" i="11"/>
  <c r="I84" i="11"/>
  <c r="I82" i="11"/>
  <c r="I80" i="11"/>
  <c r="I78" i="11"/>
  <c r="I76" i="11"/>
  <c r="I74" i="11"/>
  <c r="I72" i="11"/>
  <c r="I70" i="11"/>
  <c r="I68" i="11"/>
  <c r="I66" i="11"/>
  <c r="I64" i="11"/>
  <c r="I62" i="11"/>
  <c r="I60" i="11"/>
  <c r="I58" i="11"/>
  <c r="I56" i="11"/>
  <c r="I54" i="11"/>
  <c r="I52" i="11"/>
  <c r="I50" i="11"/>
  <c r="I48" i="11"/>
  <c r="I46" i="11"/>
  <c r="I44" i="11"/>
  <c r="I42" i="11"/>
  <c r="I40" i="11"/>
  <c r="I38" i="11"/>
  <c r="I36" i="11"/>
  <c r="I34" i="11"/>
  <c r="I32" i="11"/>
  <c r="I30" i="11"/>
  <c r="I28" i="11"/>
  <c r="I26" i="11"/>
  <c r="I24" i="11"/>
  <c r="I22" i="11"/>
  <c r="I20" i="11"/>
  <c r="I18" i="11"/>
  <c r="I16" i="11"/>
  <c r="I14" i="11"/>
  <c r="I12" i="11"/>
  <c r="I10" i="11"/>
  <c r="I8" i="11"/>
  <c r="I6" i="11"/>
  <c r="I256" i="11"/>
  <c r="I252" i="11"/>
  <c r="I248" i="11"/>
  <c r="I244" i="11"/>
  <c r="I240" i="11"/>
  <c r="I236" i="11"/>
  <c r="I232" i="11"/>
  <c r="I228" i="11"/>
  <c r="I224" i="11"/>
  <c r="I220" i="11"/>
  <c r="I216" i="11"/>
  <c r="I212" i="11"/>
  <c r="I208" i="11"/>
  <c r="I204" i="11"/>
  <c r="I200" i="11"/>
  <c r="I196" i="11"/>
  <c r="I192" i="11"/>
  <c r="I188" i="11"/>
  <c r="I184" i="11"/>
  <c r="I180" i="11"/>
  <c r="I176" i="11"/>
  <c r="I168" i="11"/>
  <c r="I166" i="11"/>
  <c r="I164" i="11"/>
  <c r="I162" i="11"/>
  <c r="I160" i="11"/>
  <c r="I158" i="11"/>
  <c r="I156" i="11"/>
  <c r="I154" i="11"/>
  <c r="I152" i="11"/>
  <c r="I150" i="11"/>
  <c r="I148" i="11"/>
  <c r="I146" i="11"/>
  <c r="I144" i="11"/>
  <c r="I142" i="11"/>
  <c r="I140" i="11"/>
  <c r="I138" i="11"/>
  <c r="I136" i="11"/>
  <c r="I134" i="11"/>
  <c r="I130" i="11"/>
  <c r="I128" i="11"/>
  <c r="I126" i="11"/>
  <c r="I122" i="11"/>
  <c r="I120" i="11"/>
  <c r="I118" i="11"/>
  <c r="I114" i="11"/>
  <c r="I112" i="11"/>
  <c r="I110" i="11"/>
  <c r="I106" i="11"/>
  <c r="I104" i="11"/>
  <c r="I102" i="11"/>
  <c r="I98" i="11"/>
  <c r="I96" i="11"/>
  <c r="I94" i="11"/>
  <c r="I93" i="11"/>
  <c r="I91" i="11"/>
  <c r="I89" i="11"/>
  <c r="I87" i="11"/>
  <c r="I85" i="11"/>
  <c r="I83" i="11"/>
  <c r="I81" i="11"/>
  <c r="I79" i="11"/>
  <c r="I77" i="11"/>
  <c r="I75" i="11"/>
  <c r="I73" i="11"/>
  <c r="I71" i="11"/>
  <c r="I69" i="11"/>
  <c r="I67" i="11"/>
  <c r="I65" i="11"/>
  <c r="I63" i="11"/>
  <c r="I61" i="11"/>
  <c r="I59" i="11"/>
  <c r="I57" i="11"/>
  <c r="I55" i="11"/>
  <c r="I53" i="11"/>
  <c r="I51" i="11"/>
  <c r="I49" i="11"/>
  <c r="I47" i="11"/>
  <c r="I45" i="11"/>
  <c r="I43" i="11"/>
  <c r="I41" i="11"/>
  <c r="I39" i="11"/>
  <c r="I37" i="11"/>
  <c r="I35" i="11"/>
  <c r="I33" i="11"/>
  <c r="I31" i="11"/>
  <c r="I29" i="11"/>
  <c r="I27" i="11"/>
  <c r="I25" i="11"/>
  <c r="I23" i="11"/>
  <c r="I21" i="11"/>
  <c r="I19" i="11"/>
  <c r="I17" i="11"/>
  <c r="I15" i="11"/>
  <c r="I13" i="11"/>
  <c r="I11" i="11"/>
  <c r="I9" i="11"/>
  <c r="I7" i="11"/>
  <c r="I5" i="11"/>
  <c r="I3" i="11"/>
  <c r="Q219" i="1"/>
  <c r="Q215" i="1"/>
  <c r="Q211" i="1"/>
  <c r="Q207" i="1"/>
  <c r="Q203" i="1"/>
  <c r="N199" i="1"/>
  <c r="O199" i="1" s="1"/>
  <c r="P199" i="1" s="1"/>
  <c r="N195" i="1"/>
  <c r="O195" i="1" s="1"/>
  <c r="P195" i="1" s="1"/>
  <c r="N191" i="1"/>
  <c r="O191" i="1" s="1"/>
  <c r="P191" i="1" s="1"/>
  <c r="N187" i="1"/>
  <c r="O187" i="1" s="1"/>
  <c r="P187" i="1" s="1"/>
  <c r="N183" i="1"/>
  <c r="O183" i="1" s="1"/>
  <c r="P183" i="1" s="1"/>
  <c r="N179" i="1"/>
  <c r="O179" i="1" s="1"/>
  <c r="P179" i="1" s="1"/>
  <c r="N201" i="1"/>
  <c r="O201" i="1" s="1"/>
  <c r="P201" i="1" s="1"/>
  <c r="Q201" i="1"/>
  <c r="N197" i="1"/>
  <c r="O197" i="1" s="1"/>
  <c r="P197" i="1" s="1"/>
  <c r="Q197" i="1"/>
  <c r="N193" i="1"/>
  <c r="O193" i="1" s="1"/>
  <c r="P193" i="1" s="1"/>
  <c r="Q193" i="1"/>
  <c r="N189" i="1"/>
  <c r="O189" i="1" s="1"/>
  <c r="P189" i="1" s="1"/>
  <c r="Q189" i="1"/>
  <c r="N185" i="1"/>
  <c r="O185" i="1" s="1"/>
  <c r="P185" i="1" s="1"/>
  <c r="Q185" i="1"/>
  <c r="N181" i="1"/>
  <c r="O181" i="1" s="1"/>
  <c r="P181" i="1" s="1"/>
  <c r="Q181" i="1"/>
  <c r="N177" i="1"/>
  <c r="O177" i="1" s="1"/>
  <c r="P177" i="1" s="1"/>
  <c r="Q177" i="1"/>
  <c r="S175" i="1"/>
  <c r="N173" i="1"/>
  <c r="O173" i="1" s="1"/>
  <c r="P173" i="1" s="1"/>
  <c r="Q173" i="1"/>
  <c r="N171" i="1"/>
  <c r="O171" i="1" s="1"/>
  <c r="P171" i="1" s="1"/>
  <c r="Q171" i="1"/>
  <c r="N169" i="1"/>
  <c r="O169" i="1" s="1"/>
  <c r="P169" i="1" s="1"/>
  <c r="Q169" i="1"/>
  <c r="N167" i="1"/>
  <c r="O167" i="1" s="1"/>
  <c r="P167" i="1" s="1"/>
  <c r="Q167" i="1"/>
  <c r="N165" i="1"/>
  <c r="O165" i="1" s="1"/>
  <c r="P165" i="1" s="1"/>
  <c r="Q165" i="1"/>
  <c r="N163" i="1"/>
  <c r="O163" i="1" s="1"/>
  <c r="P163" i="1" s="1"/>
  <c r="Q163" i="1"/>
  <c r="N161" i="1"/>
  <c r="O161" i="1" s="1"/>
  <c r="P161" i="1" s="1"/>
  <c r="Q161" i="1"/>
  <c r="N159" i="1"/>
  <c r="O159" i="1" s="1"/>
  <c r="P159" i="1" s="1"/>
  <c r="Q159" i="1"/>
  <c r="N157" i="1"/>
  <c r="O157" i="1" s="1"/>
  <c r="P157" i="1" s="1"/>
  <c r="Q157" i="1"/>
  <c r="N155" i="1"/>
  <c r="O155" i="1" s="1"/>
  <c r="P155" i="1" s="1"/>
  <c r="Q155" i="1"/>
  <c r="N153" i="1"/>
  <c r="O153" i="1" s="1"/>
  <c r="P153" i="1" s="1"/>
  <c r="Q153" i="1"/>
  <c r="N151" i="1"/>
  <c r="O151" i="1" s="1"/>
  <c r="P151" i="1" s="1"/>
  <c r="Q151" i="1"/>
  <c r="N149" i="1"/>
  <c r="O149" i="1" s="1"/>
  <c r="P149" i="1" s="1"/>
  <c r="Q149" i="1"/>
  <c r="N147" i="1"/>
  <c r="O147" i="1" s="1"/>
  <c r="P147" i="1" s="1"/>
  <c r="Q147" i="1"/>
  <c r="N145" i="1"/>
  <c r="O145" i="1" s="1"/>
  <c r="P145" i="1" s="1"/>
  <c r="Q145" i="1"/>
  <c r="N143" i="1"/>
  <c r="O143" i="1" s="1"/>
  <c r="P143" i="1" s="1"/>
  <c r="Q143" i="1"/>
  <c r="N141" i="1"/>
  <c r="O141" i="1" s="1"/>
  <c r="P141" i="1" s="1"/>
  <c r="Q141" i="1"/>
  <c r="N139" i="1"/>
  <c r="O139" i="1" s="1"/>
  <c r="P139" i="1" s="1"/>
  <c r="Q139" i="1"/>
  <c r="N137" i="1"/>
  <c r="O137" i="1" s="1"/>
  <c r="P137" i="1" s="1"/>
  <c r="Q137" i="1"/>
  <c r="N135" i="1"/>
  <c r="O135" i="1" s="1"/>
  <c r="P135" i="1" s="1"/>
  <c r="Q135" i="1"/>
  <c r="N133" i="1"/>
  <c r="O133" i="1" s="1"/>
  <c r="P133" i="1" s="1"/>
  <c r="Q133" i="1"/>
  <c r="N131" i="1"/>
  <c r="O131" i="1" s="1"/>
  <c r="P131" i="1" s="1"/>
  <c r="Q131" i="1"/>
  <c r="N129" i="1"/>
  <c r="O129" i="1" s="1"/>
  <c r="P129" i="1" s="1"/>
  <c r="Q129" i="1"/>
  <c r="N127" i="1"/>
  <c r="O127" i="1" s="1"/>
  <c r="P127" i="1" s="1"/>
  <c r="Q127" i="1"/>
  <c r="N125" i="1"/>
  <c r="O125" i="1" s="1"/>
  <c r="P125" i="1" s="1"/>
  <c r="Q125" i="1"/>
  <c r="N123" i="1"/>
  <c r="O123" i="1" s="1"/>
  <c r="P123" i="1" s="1"/>
  <c r="Q123" i="1"/>
  <c r="N121" i="1"/>
  <c r="O121" i="1" s="1"/>
  <c r="P121" i="1" s="1"/>
  <c r="Q121" i="1"/>
  <c r="N119" i="1"/>
  <c r="O119" i="1" s="1"/>
  <c r="P119" i="1" s="1"/>
  <c r="Q119" i="1"/>
  <c r="N117" i="1"/>
  <c r="O117" i="1" s="1"/>
  <c r="P117" i="1" s="1"/>
  <c r="Q117" i="1"/>
  <c r="N115" i="1"/>
  <c r="O115" i="1" s="1"/>
  <c r="P115" i="1" s="1"/>
  <c r="Q115" i="1"/>
  <c r="N113" i="1"/>
  <c r="O113" i="1" s="1"/>
  <c r="P113" i="1" s="1"/>
  <c r="Q113" i="1"/>
  <c r="N111" i="1"/>
  <c r="O111" i="1" s="1"/>
  <c r="P111" i="1" s="1"/>
  <c r="Q111" i="1"/>
  <c r="N109" i="1"/>
  <c r="O109" i="1" s="1"/>
  <c r="P109" i="1" s="1"/>
  <c r="Q109" i="1"/>
  <c r="N107" i="1"/>
  <c r="O107" i="1" s="1"/>
  <c r="P107" i="1" s="1"/>
  <c r="Q107" i="1"/>
  <c r="N105" i="1"/>
  <c r="O105" i="1" s="1"/>
  <c r="P105" i="1" s="1"/>
  <c r="Q105" i="1"/>
  <c r="N103" i="1"/>
  <c r="O103" i="1" s="1"/>
  <c r="P103" i="1" s="1"/>
  <c r="Q103" i="1"/>
  <c r="N101" i="1"/>
  <c r="O101" i="1" s="1"/>
  <c r="P101" i="1" s="1"/>
  <c r="Q101" i="1"/>
  <c r="N99" i="1"/>
  <c r="O99" i="1" s="1"/>
  <c r="P99" i="1" s="1"/>
  <c r="Q99" i="1"/>
  <c r="N97" i="1"/>
  <c r="O97" i="1" s="1"/>
  <c r="P97" i="1" s="1"/>
  <c r="Q97" i="1"/>
  <c r="N95" i="1"/>
  <c r="O95" i="1" s="1"/>
  <c r="P95" i="1" s="1"/>
  <c r="Q95" i="1"/>
  <c r="N93" i="1"/>
  <c r="O93" i="1" s="1"/>
  <c r="P93" i="1" s="1"/>
  <c r="Q93" i="1"/>
  <c r="N91" i="1"/>
  <c r="O91" i="1" s="1"/>
  <c r="P91" i="1" s="1"/>
  <c r="Q91" i="1"/>
  <c r="N89" i="1"/>
  <c r="O89" i="1" s="1"/>
  <c r="P89" i="1" s="1"/>
  <c r="Q89" i="1"/>
  <c r="S89" i="1"/>
  <c r="N87" i="1"/>
  <c r="O87" i="1" s="1"/>
  <c r="P87" i="1" s="1"/>
  <c r="Q87" i="1"/>
  <c r="S87" i="1"/>
  <c r="N85" i="1"/>
  <c r="O85" i="1" s="1"/>
  <c r="P85" i="1" s="1"/>
  <c r="Q85" i="1"/>
  <c r="S85" i="1"/>
  <c r="N83" i="1"/>
  <c r="O83" i="1" s="1"/>
  <c r="P83" i="1" s="1"/>
  <c r="Q83" i="1"/>
  <c r="S83" i="1"/>
  <c r="N81" i="1"/>
  <c r="O81" i="1" s="1"/>
  <c r="P81" i="1" s="1"/>
  <c r="Q81" i="1"/>
  <c r="S81" i="1"/>
  <c r="N79" i="1"/>
  <c r="O79" i="1" s="1"/>
  <c r="P79" i="1" s="1"/>
  <c r="Q79" i="1"/>
  <c r="S79" i="1"/>
  <c r="N77" i="1"/>
  <c r="O77" i="1" s="1"/>
  <c r="P77" i="1" s="1"/>
  <c r="Q77" i="1"/>
  <c r="S77" i="1"/>
  <c r="N75" i="1"/>
  <c r="O75" i="1" s="1"/>
  <c r="P75" i="1" s="1"/>
  <c r="Q75" i="1"/>
  <c r="S75" i="1"/>
  <c r="N73" i="1"/>
  <c r="O73" i="1" s="1"/>
  <c r="P73" i="1" s="1"/>
  <c r="Q73" i="1"/>
  <c r="S73" i="1"/>
  <c r="N71" i="1"/>
  <c r="O71" i="1" s="1"/>
  <c r="P71" i="1" s="1"/>
  <c r="Q71" i="1"/>
  <c r="S71" i="1"/>
  <c r="N69" i="1"/>
  <c r="O69" i="1" s="1"/>
  <c r="P69" i="1" s="1"/>
  <c r="Q69" i="1"/>
  <c r="S69" i="1"/>
  <c r="N67" i="1"/>
  <c r="O67" i="1" s="1"/>
  <c r="P67" i="1" s="1"/>
  <c r="Q67" i="1"/>
  <c r="S67" i="1"/>
  <c r="N65" i="1"/>
  <c r="O65" i="1" s="1"/>
  <c r="P65" i="1" s="1"/>
  <c r="Q65" i="1"/>
  <c r="S65" i="1"/>
  <c r="N63" i="1"/>
  <c r="O63" i="1" s="1"/>
  <c r="P63" i="1" s="1"/>
  <c r="Q63" i="1"/>
  <c r="S63" i="1"/>
  <c r="N61" i="1"/>
  <c r="O61" i="1" s="1"/>
  <c r="P61" i="1" s="1"/>
  <c r="Q61" i="1"/>
  <c r="S61" i="1"/>
  <c r="N59" i="1"/>
  <c r="O59" i="1" s="1"/>
  <c r="P59" i="1" s="1"/>
  <c r="Q59" i="1"/>
  <c r="S59" i="1"/>
  <c r="N57" i="1"/>
  <c r="O57" i="1" s="1"/>
  <c r="P57" i="1" s="1"/>
  <c r="Q57" i="1"/>
  <c r="S57" i="1"/>
  <c r="N55" i="1"/>
  <c r="O55" i="1" s="1"/>
  <c r="P55" i="1" s="1"/>
  <c r="Q55" i="1"/>
  <c r="S55" i="1"/>
  <c r="N53" i="1"/>
  <c r="O53" i="1" s="1"/>
  <c r="P53" i="1" s="1"/>
  <c r="Q53" i="1"/>
  <c r="S53" i="1"/>
  <c r="N51" i="1"/>
  <c r="O51" i="1" s="1"/>
  <c r="P51" i="1" s="1"/>
  <c r="Q51" i="1"/>
  <c r="S51" i="1"/>
  <c r="N49" i="1"/>
  <c r="O49" i="1" s="1"/>
  <c r="P49" i="1" s="1"/>
  <c r="Q49" i="1"/>
  <c r="S49" i="1"/>
  <c r="N47" i="1"/>
  <c r="O47" i="1" s="1"/>
  <c r="P47" i="1" s="1"/>
  <c r="Q47" i="1"/>
  <c r="S47" i="1"/>
  <c r="N45" i="1"/>
  <c r="O45" i="1" s="1"/>
  <c r="P45" i="1" s="1"/>
  <c r="Q45" i="1"/>
  <c r="S45" i="1"/>
  <c r="N43" i="1"/>
  <c r="O43" i="1" s="1"/>
  <c r="P43" i="1" s="1"/>
  <c r="Q43" i="1"/>
  <c r="S43" i="1"/>
  <c r="N41" i="1"/>
  <c r="O41" i="1" s="1"/>
  <c r="P41" i="1" s="1"/>
  <c r="Q41" i="1"/>
  <c r="S41" i="1"/>
  <c r="N39" i="1"/>
  <c r="O39" i="1" s="1"/>
  <c r="P39" i="1" s="1"/>
  <c r="Q39" i="1"/>
  <c r="S39" i="1"/>
  <c r="N37" i="1"/>
  <c r="O37" i="1" s="1"/>
  <c r="P37" i="1" s="1"/>
  <c r="Q37" i="1"/>
  <c r="S37" i="1"/>
  <c r="N35" i="1"/>
  <c r="O35" i="1" s="1"/>
  <c r="P35" i="1" s="1"/>
  <c r="Q35" i="1"/>
  <c r="S35" i="1"/>
  <c r="N33" i="1"/>
  <c r="O33" i="1" s="1"/>
  <c r="P33" i="1" s="1"/>
  <c r="Q33" i="1"/>
  <c r="S33" i="1"/>
  <c r="N31" i="1"/>
  <c r="O31" i="1" s="1"/>
  <c r="P31" i="1" s="1"/>
  <c r="Q31" i="1"/>
  <c r="S31" i="1"/>
  <c r="N29" i="1"/>
  <c r="O29" i="1" s="1"/>
  <c r="P29" i="1" s="1"/>
  <c r="Q29" i="1"/>
  <c r="S29" i="1"/>
  <c r="N27" i="1"/>
  <c r="O27" i="1" s="1"/>
  <c r="P27" i="1" s="1"/>
  <c r="Q27" i="1"/>
  <c r="S27" i="1"/>
  <c r="N25" i="1"/>
  <c r="O25" i="1" s="1"/>
  <c r="P25" i="1" s="1"/>
  <c r="Q25" i="1"/>
  <c r="S25" i="1"/>
  <c r="N23" i="1"/>
  <c r="O23" i="1" s="1"/>
  <c r="P23" i="1" s="1"/>
  <c r="Q23" i="1"/>
  <c r="S23" i="1"/>
  <c r="N21" i="1"/>
  <c r="O21" i="1" s="1"/>
  <c r="P21" i="1" s="1"/>
  <c r="Q21" i="1"/>
  <c r="S21" i="1"/>
  <c r="N19" i="1"/>
  <c r="O19" i="1" s="1"/>
  <c r="P19" i="1" s="1"/>
  <c r="Q19" i="1"/>
  <c r="S19" i="1"/>
  <c r="N17" i="1"/>
  <c r="O17" i="1" s="1"/>
  <c r="P17" i="1" s="1"/>
  <c r="Q17" i="1"/>
  <c r="S17" i="1"/>
  <c r="N15" i="1"/>
  <c r="O15" i="1" s="1"/>
  <c r="P15" i="1" s="1"/>
  <c r="Q15" i="1"/>
  <c r="S15" i="1"/>
  <c r="N13" i="1"/>
  <c r="O13" i="1" s="1"/>
  <c r="P13" i="1" s="1"/>
  <c r="Q13" i="1"/>
  <c r="S13" i="1"/>
  <c r="N11" i="1"/>
  <c r="O11" i="1" s="1"/>
  <c r="P11" i="1" s="1"/>
  <c r="Q11" i="1"/>
  <c r="S11" i="1"/>
  <c r="N9" i="1"/>
  <c r="O9" i="1" s="1"/>
  <c r="P9" i="1" s="1"/>
  <c r="Q9" i="1"/>
  <c r="S9" i="1"/>
  <c r="N7" i="1"/>
  <c r="O7" i="1" s="1"/>
  <c r="P7" i="1" s="1"/>
  <c r="Q7" i="1"/>
  <c r="S7" i="1"/>
  <c r="U152" i="1"/>
  <c r="U136" i="1"/>
  <c r="Q6" i="1"/>
  <c r="N4" i="1"/>
  <c r="S4" i="1"/>
  <c r="Q4" i="1"/>
  <c r="R96" i="1" l="1"/>
  <c r="T96" i="1" s="1"/>
  <c r="U96" i="1" s="1"/>
  <c r="R174" i="1"/>
  <c r="T174" i="1" s="1"/>
  <c r="U174" i="1" s="1"/>
  <c r="R172" i="1"/>
  <c r="T172" i="1" s="1"/>
  <c r="U172" i="1" s="1"/>
  <c r="R32" i="1"/>
  <c r="T32" i="1" s="1"/>
  <c r="U32" i="1" s="1"/>
  <c r="R20" i="1"/>
  <c r="T20" i="1" s="1"/>
  <c r="U20" i="1" s="1"/>
  <c r="R12" i="1"/>
  <c r="T12" i="1" s="1"/>
  <c r="U12" i="1" s="1"/>
  <c r="R104" i="1"/>
  <c r="T104" i="1" s="1"/>
  <c r="R50" i="1"/>
  <c r="T50" i="1" s="1"/>
  <c r="U50" i="1" s="1"/>
  <c r="T198" i="1"/>
  <c r="U198" i="1" s="1"/>
  <c r="R110" i="1"/>
  <c r="T110" i="1" s="1"/>
  <c r="U110" i="1" s="1"/>
  <c r="R220" i="1"/>
  <c r="T220" i="1" s="1"/>
  <c r="U220" i="1" s="1"/>
  <c r="R140" i="1"/>
  <c r="T140" i="1" s="1"/>
  <c r="U140" i="1" s="1"/>
  <c r="R156" i="1"/>
  <c r="T156" i="1" s="1"/>
  <c r="R182" i="1"/>
  <c r="T182" i="1" s="1"/>
  <c r="U182" i="1" s="1"/>
  <c r="R191" i="1"/>
  <c r="T191" i="1" s="1"/>
  <c r="U191" i="1" s="1"/>
  <c r="R126" i="1"/>
  <c r="T126" i="1" s="1"/>
  <c r="U126" i="1" s="1"/>
  <c r="R241" i="1"/>
  <c r="T241" i="1" s="1"/>
  <c r="U241" i="1" s="1"/>
  <c r="R207" i="1"/>
  <c r="T207" i="1" s="1"/>
  <c r="U207" i="1" s="1"/>
  <c r="R237" i="1"/>
  <c r="T237" i="1" s="1"/>
  <c r="U237" i="1" s="1"/>
  <c r="R243" i="1"/>
  <c r="T243" i="1" s="1"/>
  <c r="U243" i="1" s="1"/>
  <c r="R247" i="1"/>
  <c r="T247" i="1" s="1"/>
  <c r="U247" i="1" s="1"/>
  <c r="R251" i="1"/>
  <c r="T251" i="1" s="1"/>
  <c r="U251" i="1" s="1"/>
  <c r="R255" i="1"/>
  <c r="T255" i="1" s="1"/>
  <c r="U255" i="1" s="1"/>
  <c r="T116" i="1"/>
  <c r="T250" i="1"/>
  <c r="U250" i="1" s="1"/>
  <c r="R239" i="1"/>
  <c r="T239" i="1" s="1"/>
  <c r="U239" i="1" s="1"/>
  <c r="T230" i="1"/>
  <c r="U230" i="1" s="1"/>
  <c r="R212" i="1"/>
  <c r="T212" i="1" s="1"/>
  <c r="U212" i="1" s="1"/>
  <c r="R236" i="1"/>
  <c r="T236" i="1" s="1"/>
  <c r="U236" i="1" s="1"/>
  <c r="R124" i="1"/>
  <c r="T124" i="1" s="1"/>
  <c r="U124" i="1" s="1"/>
  <c r="T184" i="1"/>
  <c r="U184" i="1" s="1"/>
  <c r="R164" i="1"/>
  <c r="T164" i="1" s="1"/>
  <c r="R249" i="1"/>
  <c r="T249" i="1" s="1"/>
  <c r="U249" i="1" s="1"/>
  <c r="R8" i="1"/>
  <c r="T8" i="1" s="1"/>
  <c r="U8" i="1" s="1"/>
  <c r="R70" i="1"/>
  <c r="T70" i="1" s="1"/>
  <c r="U70" i="1" s="1"/>
  <c r="T178" i="1"/>
  <c r="U178" i="1" s="1"/>
  <c r="T132" i="1"/>
  <c r="T46" i="1"/>
  <c r="U46" i="1" s="1"/>
  <c r="T148" i="1"/>
  <c r="U148" i="1" s="1"/>
  <c r="R183" i="1"/>
  <c r="T183" i="1" s="1"/>
  <c r="U183" i="1" s="1"/>
  <c r="R16" i="1"/>
  <c r="T16" i="1" s="1"/>
  <c r="U16" i="1" s="1"/>
  <c r="R90" i="1"/>
  <c r="T90" i="1" s="1"/>
  <c r="R204" i="1"/>
  <c r="T204" i="1" s="1"/>
  <c r="U204" i="1" s="1"/>
  <c r="R128" i="1"/>
  <c r="T128" i="1" s="1"/>
  <c r="R160" i="1"/>
  <c r="T160" i="1" s="1"/>
  <c r="R40" i="1"/>
  <c r="T40" i="1" s="1"/>
  <c r="U40" i="1" s="1"/>
  <c r="R64" i="1"/>
  <c r="T64" i="1" s="1"/>
  <c r="U64" i="1" s="1"/>
  <c r="R48" i="1"/>
  <c r="T48" i="1" s="1"/>
  <c r="U48" i="1" s="1"/>
  <c r="R72" i="1"/>
  <c r="T72" i="1" s="1"/>
  <c r="U72" i="1" s="1"/>
  <c r="R88" i="1"/>
  <c r="T88" i="1" s="1"/>
  <c r="U88" i="1" s="1"/>
  <c r="T138" i="1"/>
  <c r="R186" i="1"/>
  <c r="T186" i="1" s="1"/>
  <c r="U186" i="1" s="1"/>
  <c r="T208" i="1"/>
  <c r="U208" i="1" s="1"/>
  <c r="R238" i="1"/>
  <c r="T238" i="1" s="1"/>
  <c r="U238" i="1" s="1"/>
  <c r="T62" i="1"/>
  <c r="U62" i="1" s="1"/>
  <c r="R120" i="1"/>
  <c r="T120" i="1" s="1"/>
  <c r="R136" i="1"/>
  <c r="T136" i="1" s="1"/>
  <c r="R152" i="1"/>
  <c r="T152" i="1" s="1"/>
  <c r="R168" i="1"/>
  <c r="T168" i="1" s="1"/>
  <c r="U168" i="1" s="1"/>
  <c r="R223" i="1"/>
  <c r="T223" i="1" s="1"/>
  <c r="U223" i="1" s="1"/>
  <c r="R231" i="1"/>
  <c r="T231" i="1" s="1"/>
  <c r="U231" i="1" s="1"/>
  <c r="R175" i="1"/>
  <c r="T175" i="1" s="1"/>
  <c r="U175" i="1" s="1"/>
  <c r="T200" i="1"/>
  <c r="U200" i="1" s="1"/>
  <c r="R42" i="1"/>
  <c r="T42" i="1" s="1"/>
  <c r="U42" i="1" s="1"/>
  <c r="R56" i="1"/>
  <c r="T56" i="1" s="1"/>
  <c r="U56" i="1" s="1"/>
  <c r="T54" i="1"/>
  <c r="U54" i="1" s="1"/>
  <c r="T256" i="1"/>
  <c r="U256" i="1" s="1"/>
  <c r="R102" i="1"/>
  <c r="T102" i="1" s="1"/>
  <c r="U102" i="1" s="1"/>
  <c r="R6" i="1"/>
  <c r="T6" i="1" s="1"/>
  <c r="U6" i="1" s="1"/>
  <c r="R10" i="1"/>
  <c r="T10" i="1" s="1"/>
  <c r="U10" i="1" s="1"/>
  <c r="R38" i="1"/>
  <c r="T38" i="1" s="1"/>
  <c r="U38" i="1" s="1"/>
  <c r="R80" i="1"/>
  <c r="T80" i="1" s="1"/>
  <c r="U80" i="1" s="1"/>
  <c r="T150" i="1"/>
  <c r="U150" i="1" s="1"/>
  <c r="T196" i="1"/>
  <c r="U196" i="1" s="1"/>
  <c r="T210" i="1"/>
  <c r="U210" i="1" s="1"/>
  <c r="T226" i="1"/>
  <c r="U226" i="1" s="1"/>
  <c r="T242" i="1"/>
  <c r="U242" i="1" s="1"/>
  <c r="T254" i="1"/>
  <c r="U254" i="1" s="1"/>
  <c r="R112" i="1"/>
  <c r="T112" i="1" s="1"/>
  <c r="R144" i="1"/>
  <c r="T144" i="1" s="1"/>
  <c r="T188" i="1"/>
  <c r="U188" i="1" s="1"/>
  <c r="R225" i="1"/>
  <c r="T225" i="1" s="1"/>
  <c r="U225" i="1" s="1"/>
  <c r="T258" i="1"/>
  <c r="U258" i="1" s="1"/>
  <c r="R5" i="1"/>
  <c r="T5" i="1" s="1"/>
  <c r="U5" i="1" s="1"/>
  <c r="R209" i="1"/>
  <c r="T209" i="1" s="1"/>
  <c r="U209" i="1" s="1"/>
  <c r="T228" i="1"/>
  <c r="U228" i="1" s="1"/>
  <c r="R257" i="1"/>
  <c r="T257" i="1" s="1"/>
  <c r="U257" i="1" s="1"/>
  <c r="R199" i="1"/>
  <c r="T199" i="1" s="1"/>
  <c r="U199" i="1" s="1"/>
  <c r="T216" i="1"/>
  <c r="U216" i="1" s="1"/>
  <c r="R217" i="1"/>
  <c r="T217" i="1" s="1"/>
  <c r="U217" i="1" s="1"/>
  <c r="T246" i="1"/>
  <c r="U246" i="1" s="1"/>
  <c r="R205" i="1"/>
  <c r="T205" i="1" s="1"/>
  <c r="U205" i="1" s="1"/>
  <c r="R221" i="1"/>
  <c r="T221" i="1" s="1"/>
  <c r="U221" i="1" s="1"/>
  <c r="R229" i="1"/>
  <c r="T229" i="1" s="1"/>
  <c r="U229" i="1" s="1"/>
  <c r="R253" i="1"/>
  <c r="T253" i="1" s="1"/>
  <c r="U253" i="1" s="1"/>
  <c r="T130" i="1"/>
  <c r="U130" i="1" s="1"/>
  <c r="R158" i="1"/>
  <c r="T158" i="1" s="1"/>
  <c r="U158" i="1" s="1"/>
  <c r="R222" i="1"/>
  <c r="T222" i="1" s="1"/>
  <c r="U222" i="1" s="1"/>
  <c r="T190" i="1"/>
  <c r="U190" i="1" s="1"/>
  <c r="R213" i="1"/>
  <c r="T213" i="1" s="1"/>
  <c r="U213" i="1" s="1"/>
  <c r="R233" i="1"/>
  <c r="T233" i="1" s="1"/>
  <c r="U233" i="1" s="1"/>
  <c r="R245" i="1"/>
  <c r="T245" i="1" s="1"/>
  <c r="U245" i="1" s="1"/>
  <c r="R142" i="1"/>
  <c r="T142" i="1" s="1"/>
  <c r="U142" i="1" s="1"/>
  <c r="R176" i="1"/>
  <c r="T176" i="1" s="1"/>
  <c r="U176" i="1" s="1"/>
  <c r="R194" i="1"/>
  <c r="T194" i="1" s="1"/>
  <c r="U194" i="1" s="1"/>
  <c r="R82" i="1"/>
  <c r="T82" i="1" s="1"/>
  <c r="U82" i="1" s="1"/>
  <c r="R98" i="1"/>
  <c r="T98" i="1" s="1"/>
  <c r="U98" i="1" s="1"/>
  <c r="R18" i="1"/>
  <c r="T18" i="1" s="1"/>
  <c r="U18" i="1" s="1"/>
  <c r="R187" i="1"/>
  <c r="T187" i="1" s="1"/>
  <c r="U187" i="1" s="1"/>
  <c r="R219" i="1"/>
  <c r="T219" i="1" s="1"/>
  <c r="U219" i="1" s="1"/>
  <c r="R227" i="1"/>
  <c r="T227" i="1" s="1"/>
  <c r="U227" i="1" s="1"/>
  <c r="T30" i="1"/>
  <c r="U30" i="1" s="1"/>
  <c r="T122" i="1"/>
  <c r="U122" i="1" s="1"/>
  <c r="T206" i="1"/>
  <c r="U206" i="1" s="1"/>
  <c r="T214" i="1"/>
  <c r="U214" i="1" s="1"/>
  <c r="T234" i="1"/>
  <c r="U234" i="1" s="1"/>
  <c r="T244" i="1"/>
  <c r="U244" i="1" s="1"/>
  <c r="T248" i="1"/>
  <c r="U248" i="1" s="1"/>
  <c r="R211" i="1"/>
  <c r="T211" i="1" s="1"/>
  <c r="U211" i="1" s="1"/>
  <c r="T224" i="1"/>
  <c r="U224" i="1" s="1"/>
  <c r="T232" i="1"/>
  <c r="U232" i="1" s="1"/>
  <c r="T252" i="1"/>
  <c r="U252" i="1" s="1"/>
  <c r="T192" i="1"/>
  <c r="U192" i="1" s="1"/>
  <c r="R24" i="1"/>
  <c r="T24" i="1" s="1"/>
  <c r="U24" i="1" s="1"/>
  <c r="T162" i="1"/>
  <c r="U162" i="1" s="1"/>
  <c r="R94" i="1"/>
  <c r="T94" i="1" s="1"/>
  <c r="U94" i="1" s="1"/>
  <c r="T154" i="1"/>
  <c r="U154" i="1" s="1"/>
  <c r="R179" i="1"/>
  <c r="T179" i="1" s="1"/>
  <c r="U179" i="1" s="1"/>
  <c r="R195" i="1"/>
  <c r="T195" i="1" s="1"/>
  <c r="U195" i="1" s="1"/>
  <c r="R34" i="1"/>
  <c r="T34" i="1" s="1"/>
  <c r="U34" i="1" s="1"/>
  <c r="R26" i="1"/>
  <c r="T26" i="1" s="1"/>
  <c r="U26" i="1" s="1"/>
  <c r="T14" i="1"/>
  <c r="U14" i="1" s="1"/>
  <c r="R58" i="1"/>
  <c r="T58" i="1" s="1"/>
  <c r="U58" i="1" s="1"/>
  <c r="R66" i="1"/>
  <c r="T66" i="1" s="1"/>
  <c r="U66" i="1" s="1"/>
  <c r="R74" i="1"/>
  <c r="T74" i="1" s="1"/>
  <c r="U74" i="1" s="1"/>
  <c r="T86" i="1"/>
  <c r="U86" i="1" s="1"/>
  <c r="R106" i="1"/>
  <c r="T106" i="1" s="1"/>
  <c r="U106" i="1" s="1"/>
  <c r="T114" i="1"/>
  <c r="U114" i="1" s="1"/>
  <c r="T146" i="1"/>
  <c r="U146" i="1" s="1"/>
  <c r="T170" i="1"/>
  <c r="U170" i="1" s="1"/>
  <c r="R36" i="1"/>
  <c r="T36" i="1" s="1"/>
  <c r="U36" i="1" s="1"/>
  <c r="R52" i="1"/>
  <c r="T52" i="1" s="1"/>
  <c r="U52" i="1" s="1"/>
  <c r="R28" i="1"/>
  <c r="T28" i="1" s="1"/>
  <c r="U28" i="1" s="1"/>
  <c r="R60" i="1"/>
  <c r="T60" i="1" s="1"/>
  <c r="U60" i="1" s="1"/>
  <c r="R22" i="1"/>
  <c r="T22" i="1" s="1"/>
  <c r="U22" i="1" s="1"/>
  <c r="R44" i="1"/>
  <c r="T44" i="1" s="1"/>
  <c r="U44" i="1" s="1"/>
  <c r="R68" i="1"/>
  <c r="T68" i="1" s="1"/>
  <c r="U68" i="1" s="1"/>
  <c r="R76" i="1"/>
  <c r="T76" i="1" s="1"/>
  <c r="U76" i="1" s="1"/>
  <c r="T78" i="1"/>
  <c r="U78" i="1" s="1"/>
  <c r="R84" i="1"/>
  <c r="T84" i="1" s="1"/>
  <c r="U84" i="1" s="1"/>
  <c r="R92" i="1"/>
  <c r="T92" i="1" s="1"/>
  <c r="U92" i="1" s="1"/>
  <c r="R100" i="1"/>
  <c r="T100" i="1" s="1"/>
  <c r="U100" i="1" s="1"/>
  <c r="R108" i="1"/>
  <c r="T108" i="1" s="1"/>
  <c r="U108" i="1" s="1"/>
  <c r="T118" i="1"/>
  <c r="U118" i="1" s="1"/>
  <c r="T166" i="1"/>
  <c r="U166" i="1" s="1"/>
  <c r="T180" i="1"/>
  <c r="U180" i="1" s="1"/>
  <c r="T202" i="1"/>
  <c r="U202" i="1" s="1"/>
  <c r="T218" i="1"/>
  <c r="U218" i="1" s="1"/>
  <c r="R235" i="1"/>
  <c r="T235" i="1" s="1"/>
  <c r="U235" i="1" s="1"/>
  <c r="T240" i="1"/>
  <c r="U240" i="1" s="1"/>
  <c r="T134" i="1"/>
  <c r="U134" i="1" s="1"/>
  <c r="R203" i="1"/>
  <c r="T203" i="1" s="1"/>
  <c r="U203" i="1" s="1"/>
  <c r="R215" i="1"/>
  <c r="T215" i="1" s="1"/>
  <c r="U215" i="1" s="1"/>
  <c r="R91" i="1"/>
  <c r="T91" i="1" s="1"/>
  <c r="U91" i="1" s="1"/>
  <c r="R95" i="1"/>
  <c r="T95" i="1" s="1"/>
  <c r="U95" i="1" s="1"/>
  <c r="R99" i="1"/>
  <c r="T99" i="1" s="1"/>
  <c r="U99" i="1" s="1"/>
  <c r="R103" i="1"/>
  <c r="T103" i="1" s="1"/>
  <c r="U103" i="1" s="1"/>
  <c r="R107" i="1"/>
  <c r="T107" i="1" s="1"/>
  <c r="U107" i="1" s="1"/>
  <c r="R111" i="1"/>
  <c r="T111" i="1" s="1"/>
  <c r="U111" i="1" s="1"/>
  <c r="R115" i="1"/>
  <c r="T115" i="1" s="1"/>
  <c r="U115" i="1" s="1"/>
  <c r="R119" i="1"/>
  <c r="T119" i="1" s="1"/>
  <c r="U119" i="1" s="1"/>
  <c r="R123" i="1"/>
  <c r="T123" i="1" s="1"/>
  <c r="U123" i="1" s="1"/>
  <c r="R127" i="1"/>
  <c r="T127" i="1" s="1"/>
  <c r="U127" i="1" s="1"/>
  <c r="R131" i="1"/>
  <c r="T131" i="1" s="1"/>
  <c r="U131" i="1" s="1"/>
  <c r="R135" i="1"/>
  <c r="T135" i="1" s="1"/>
  <c r="U135" i="1" s="1"/>
  <c r="R139" i="1"/>
  <c r="T139" i="1" s="1"/>
  <c r="U139" i="1" s="1"/>
  <c r="R143" i="1"/>
  <c r="T143" i="1" s="1"/>
  <c r="U143" i="1" s="1"/>
  <c r="R147" i="1"/>
  <c r="T147" i="1" s="1"/>
  <c r="U147" i="1" s="1"/>
  <c r="R151" i="1"/>
  <c r="T151" i="1" s="1"/>
  <c r="U151" i="1" s="1"/>
  <c r="R155" i="1"/>
  <c r="T155" i="1" s="1"/>
  <c r="U155" i="1" s="1"/>
  <c r="R159" i="1"/>
  <c r="T159" i="1" s="1"/>
  <c r="U159" i="1" s="1"/>
  <c r="R163" i="1"/>
  <c r="T163" i="1" s="1"/>
  <c r="U163" i="1" s="1"/>
  <c r="R167" i="1"/>
  <c r="T167" i="1" s="1"/>
  <c r="U167" i="1" s="1"/>
  <c r="R171" i="1"/>
  <c r="T171" i="1" s="1"/>
  <c r="U171" i="1" s="1"/>
  <c r="R177" i="1"/>
  <c r="T177" i="1" s="1"/>
  <c r="U177" i="1" s="1"/>
  <c r="R181" i="1"/>
  <c r="T181" i="1" s="1"/>
  <c r="U181" i="1" s="1"/>
  <c r="R185" i="1"/>
  <c r="T185" i="1" s="1"/>
  <c r="U185" i="1" s="1"/>
  <c r="R189" i="1"/>
  <c r="T189" i="1" s="1"/>
  <c r="U189" i="1" s="1"/>
  <c r="R193" i="1"/>
  <c r="T193" i="1" s="1"/>
  <c r="U193" i="1" s="1"/>
  <c r="R197" i="1"/>
  <c r="T197" i="1" s="1"/>
  <c r="U197" i="1" s="1"/>
  <c r="R201" i="1"/>
  <c r="T201" i="1" s="1"/>
  <c r="U201" i="1" s="1"/>
  <c r="R7" i="1"/>
  <c r="T7" i="1" s="1"/>
  <c r="R9" i="1"/>
  <c r="T9" i="1" s="1"/>
  <c r="R11" i="1"/>
  <c r="T11" i="1" s="1"/>
  <c r="R13" i="1"/>
  <c r="T13" i="1" s="1"/>
  <c r="U13" i="1" s="1"/>
  <c r="R15" i="1"/>
  <c r="T15" i="1" s="1"/>
  <c r="R17" i="1"/>
  <c r="T17" i="1" s="1"/>
  <c r="U17" i="1" s="1"/>
  <c r="R19" i="1"/>
  <c r="T19" i="1" s="1"/>
  <c r="U19" i="1" s="1"/>
  <c r="R21" i="1"/>
  <c r="T21" i="1" s="1"/>
  <c r="U21" i="1" s="1"/>
  <c r="R23" i="1"/>
  <c r="T23" i="1" s="1"/>
  <c r="U23" i="1" s="1"/>
  <c r="R25" i="1"/>
  <c r="T25" i="1" s="1"/>
  <c r="U25" i="1" s="1"/>
  <c r="R27" i="1"/>
  <c r="T27" i="1" s="1"/>
  <c r="U27" i="1" s="1"/>
  <c r="R29" i="1"/>
  <c r="T29" i="1" s="1"/>
  <c r="U29" i="1" s="1"/>
  <c r="R31" i="1"/>
  <c r="T31" i="1" s="1"/>
  <c r="U31" i="1" s="1"/>
  <c r="R33" i="1"/>
  <c r="T33" i="1" s="1"/>
  <c r="U33" i="1" s="1"/>
  <c r="R35" i="1"/>
  <c r="T35" i="1" s="1"/>
  <c r="U35" i="1" s="1"/>
  <c r="R37" i="1"/>
  <c r="T37" i="1" s="1"/>
  <c r="U37" i="1" s="1"/>
  <c r="R39" i="1"/>
  <c r="T39" i="1" s="1"/>
  <c r="U39" i="1" s="1"/>
  <c r="R41" i="1"/>
  <c r="T41" i="1" s="1"/>
  <c r="U41" i="1" s="1"/>
  <c r="R43" i="1"/>
  <c r="T43" i="1" s="1"/>
  <c r="U43" i="1" s="1"/>
  <c r="R45" i="1"/>
  <c r="T45" i="1" s="1"/>
  <c r="U45" i="1" s="1"/>
  <c r="R47" i="1"/>
  <c r="T47" i="1" s="1"/>
  <c r="U47" i="1" s="1"/>
  <c r="U9" i="1"/>
  <c r="R49" i="1"/>
  <c r="T49" i="1" s="1"/>
  <c r="U49" i="1" s="1"/>
  <c r="R51" i="1"/>
  <c r="T51" i="1" s="1"/>
  <c r="U51" i="1" s="1"/>
  <c r="R53" i="1"/>
  <c r="T53" i="1" s="1"/>
  <c r="U53" i="1" s="1"/>
  <c r="R55" i="1"/>
  <c r="T55" i="1" s="1"/>
  <c r="U55" i="1" s="1"/>
  <c r="R57" i="1"/>
  <c r="T57" i="1" s="1"/>
  <c r="U57" i="1" s="1"/>
  <c r="R59" i="1"/>
  <c r="T59" i="1" s="1"/>
  <c r="U59" i="1" s="1"/>
  <c r="R61" i="1"/>
  <c r="T61" i="1" s="1"/>
  <c r="U61" i="1" s="1"/>
  <c r="R63" i="1"/>
  <c r="T63" i="1" s="1"/>
  <c r="U63" i="1" s="1"/>
  <c r="R65" i="1"/>
  <c r="T65" i="1" s="1"/>
  <c r="U65" i="1" s="1"/>
  <c r="R67" i="1"/>
  <c r="T67" i="1" s="1"/>
  <c r="U67" i="1" s="1"/>
  <c r="R69" i="1"/>
  <c r="T69" i="1" s="1"/>
  <c r="U69" i="1" s="1"/>
  <c r="R71" i="1"/>
  <c r="T71" i="1" s="1"/>
  <c r="U71" i="1" s="1"/>
  <c r="R73" i="1"/>
  <c r="T73" i="1" s="1"/>
  <c r="U73" i="1" s="1"/>
  <c r="R75" i="1"/>
  <c r="T75" i="1" s="1"/>
  <c r="U75" i="1" s="1"/>
  <c r="R77" i="1"/>
  <c r="T77" i="1" s="1"/>
  <c r="U77" i="1" s="1"/>
  <c r="R79" i="1"/>
  <c r="T79" i="1" s="1"/>
  <c r="U79" i="1" s="1"/>
  <c r="R81" i="1"/>
  <c r="T81" i="1" s="1"/>
  <c r="U81" i="1" s="1"/>
  <c r="R83" i="1"/>
  <c r="T83" i="1" s="1"/>
  <c r="U83" i="1" s="1"/>
  <c r="R85" i="1"/>
  <c r="T85" i="1" s="1"/>
  <c r="U85" i="1" s="1"/>
  <c r="R87" i="1"/>
  <c r="T87" i="1" s="1"/>
  <c r="U87" i="1" s="1"/>
  <c r="R89" i="1"/>
  <c r="T89" i="1" s="1"/>
  <c r="U89" i="1" s="1"/>
  <c r="R93" i="1"/>
  <c r="T93" i="1" s="1"/>
  <c r="U93" i="1" s="1"/>
  <c r="R97" i="1"/>
  <c r="T97" i="1" s="1"/>
  <c r="U97" i="1" s="1"/>
  <c r="R101" i="1"/>
  <c r="T101" i="1" s="1"/>
  <c r="U101" i="1" s="1"/>
  <c r="R105" i="1"/>
  <c r="T105" i="1" s="1"/>
  <c r="U105" i="1" s="1"/>
  <c r="R109" i="1"/>
  <c r="T109" i="1" s="1"/>
  <c r="U109" i="1" s="1"/>
  <c r="R113" i="1"/>
  <c r="T113" i="1" s="1"/>
  <c r="U113" i="1" s="1"/>
  <c r="R117" i="1"/>
  <c r="T117" i="1" s="1"/>
  <c r="U117" i="1" s="1"/>
  <c r="R121" i="1"/>
  <c r="T121" i="1" s="1"/>
  <c r="U121" i="1" s="1"/>
  <c r="R125" i="1"/>
  <c r="T125" i="1" s="1"/>
  <c r="U125" i="1" s="1"/>
  <c r="R129" i="1"/>
  <c r="T129" i="1" s="1"/>
  <c r="U129" i="1" s="1"/>
  <c r="R133" i="1"/>
  <c r="T133" i="1" s="1"/>
  <c r="U133" i="1" s="1"/>
  <c r="R137" i="1"/>
  <c r="T137" i="1" s="1"/>
  <c r="U137" i="1" s="1"/>
  <c r="R141" i="1"/>
  <c r="T141" i="1" s="1"/>
  <c r="U141" i="1" s="1"/>
  <c r="R145" i="1"/>
  <c r="T145" i="1" s="1"/>
  <c r="U145" i="1" s="1"/>
  <c r="R149" i="1"/>
  <c r="T149" i="1" s="1"/>
  <c r="U149" i="1" s="1"/>
  <c r="R153" i="1"/>
  <c r="T153" i="1" s="1"/>
  <c r="U153" i="1" s="1"/>
  <c r="R157" i="1"/>
  <c r="T157" i="1" s="1"/>
  <c r="U157" i="1" s="1"/>
  <c r="R161" i="1"/>
  <c r="T161" i="1" s="1"/>
  <c r="U161" i="1" s="1"/>
  <c r="R165" i="1"/>
  <c r="T165" i="1" s="1"/>
  <c r="U165" i="1" s="1"/>
  <c r="R169" i="1"/>
  <c r="T169" i="1" s="1"/>
  <c r="U169" i="1" s="1"/>
  <c r="R173" i="1"/>
  <c r="T173" i="1" s="1"/>
  <c r="U173" i="1" s="1"/>
  <c r="U7" i="1"/>
  <c r="U11" i="1"/>
  <c r="U15" i="1"/>
  <c r="F10" i="5" l="1"/>
  <c r="E10" i="5"/>
  <c r="D25" i="14" l="1"/>
  <c r="A15" i="3" l="1"/>
  <c r="A18" i="3" s="1"/>
  <c r="A17" i="3" l="1"/>
  <c r="W4" i="1" s="1"/>
  <c r="F2" i="11" s="1"/>
  <c r="A16" i="3"/>
  <c r="V14" i="1" l="1"/>
  <c r="G12" i="11" s="1"/>
  <c r="V4" i="1"/>
  <c r="G2" i="11" s="1"/>
  <c r="F21" i="14"/>
  <c r="W14" i="1"/>
  <c r="F12" i="11" s="1"/>
  <c r="F25" i="14"/>
  <c r="O4" i="1"/>
  <c r="P4" i="1" s="1"/>
  <c r="M3" i="3"/>
  <c r="J3" i="3"/>
  <c r="K3" i="3" s="1"/>
  <c r="L3" i="3" s="1"/>
  <c r="N3" i="3" s="1"/>
  <c r="I5" i="3"/>
  <c r="H2" i="11" l="1"/>
  <c r="I2" i="11"/>
  <c r="F23" i="14"/>
  <c r="G29" i="14" s="1"/>
  <c r="H29" i="14" s="1"/>
  <c r="R4" i="1"/>
  <c r="T4" i="1" s="1"/>
  <c r="U4" i="1" s="1"/>
  <c r="A10" i="3"/>
  <c r="AM4" i="1" l="1"/>
  <c r="AM8" i="1"/>
  <c r="AS8" i="1"/>
  <c r="AS12" i="1"/>
  <c r="AN12" i="1"/>
  <c r="AS34" i="1"/>
  <c r="AN34" i="1"/>
  <c r="AS4" i="1"/>
  <c r="AS5" i="1"/>
  <c r="AN13" i="1"/>
  <c r="AN181" i="1"/>
  <c r="AN14" i="1"/>
  <c r="AN8" i="1"/>
  <c r="AN7" i="1"/>
  <c r="AN6" i="1"/>
  <c r="AN5" i="1"/>
  <c r="AN258" i="1"/>
  <c r="AN9" i="1"/>
  <c r="AN4" i="1"/>
  <c r="G42" i="14"/>
  <c r="G34" i="14"/>
  <c r="H34" i="14" s="1"/>
  <c r="G27" i="14"/>
  <c r="H27" i="14" s="1"/>
  <c r="G35" i="14"/>
  <c r="H35" i="14" s="1"/>
  <c r="G38" i="14"/>
  <c r="H38" i="14" s="1"/>
  <c r="G30" i="14"/>
  <c r="H30" i="14" s="1"/>
  <c r="G39" i="14"/>
  <c r="H39" i="14" s="1"/>
  <c r="G31" i="14"/>
  <c r="H31" i="14" s="1"/>
  <c r="S28" i="14"/>
  <c r="S32" i="14" s="1"/>
  <c r="G40" i="14"/>
  <c r="H40" i="14" s="1"/>
  <c r="G36" i="14"/>
  <c r="H36" i="14" s="1"/>
  <c r="G32" i="14"/>
  <c r="H32" i="14" s="1"/>
  <c r="G28" i="14"/>
  <c r="H28" i="14" s="1"/>
  <c r="G41" i="14"/>
  <c r="H41" i="14" s="1"/>
  <c r="G37" i="14"/>
  <c r="H37" i="14" s="1"/>
  <c r="G33" i="14"/>
  <c r="H33" i="14" s="1"/>
  <c r="S33" i="14"/>
  <c r="S35" i="14" s="1"/>
  <c r="H42" i="14"/>
  <c r="N29" i="14" l="1"/>
  <c r="S36" i="14"/>
</calcChain>
</file>

<file path=xl/sharedStrings.xml><?xml version="1.0" encoding="utf-8"?>
<sst xmlns="http://schemas.openxmlformats.org/spreadsheetml/2006/main" count="5689" uniqueCount="1367">
  <si>
    <t>#</t>
  </si>
  <si>
    <t>Renal Status</t>
  </si>
  <si>
    <t>PD</t>
  </si>
  <si>
    <t>Date of submission:</t>
  </si>
  <si>
    <t>10 digits</t>
  </si>
  <si>
    <t>should be</t>
  </si>
  <si>
    <t>Hospital Code</t>
  </si>
  <si>
    <t>Satellite  Code</t>
  </si>
  <si>
    <t>Company</t>
  </si>
  <si>
    <t>Unit Name</t>
  </si>
  <si>
    <t>City</t>
  </si>
  <si>
    <t>ID/Status</t>
  </si>
  <si>
    <t>Country</t>
  </si>
  <si>
    <t>SGC04</t>
  </si>
  <si>
    <t>Queen Elizabeth University Hospital Glasgow</t>
  </si>
  <si>
    <t>Glasgow Renal and Transplant Unit</t>
  </si>
  <si>
    <t>Main Unit</t>
  </si>
  <si>
    <t>SYC02</t>
  </si>
  <si>
    <t>Dumfries &amp; Galloway Royal Infirmary</t>
  </si>
  <si>
    <t>Scotland</t>
  </si>
  <si>
    <t>SPREM6Q</t>
  </si>
  <si>
    <t>New Victoria Hospital</t>
  </si>
  <si>
    <t>New Victoria</t>
  </si>
  <si>
    <t>Satellite</t>
  </si>
  <si>
    <t>Victoria Hospital</t>
  </si>
  <si>
    <t>Victoria Hospital (Glasgow)</t>
  </si>
  <si>
    <t>SNC01</t>
  </si>
  <si>
    <t>SPREM6A</t>
  </si>
  <si>
    <t>Stonehaven Dialysis Unit</t>
  </si>
  <si>
    <t>RBS25</t>
  </si>
  <si>
    <t>Alder Hey Children's Hospital (Royal Liverpool Children's)</t>
  </si>
  <si>
    <t>Main Unit;Paediatric</t>
  </si>
  <si>
    <t>United Kingdom</t>
  </si>
  <si>
    <t>RQ3</t>
  </si>
  <si>
    <t>Birmingham Children's Hospital</t>
  </si>
  <si>
    <t>RA723</t>
  </si>
  <si>
    <t>Bristol Royal Hospital for Children</t>
  </si>
  <si>
    <t>RWM51</t>
  </si>
  <si>
    <t>Children's Hospital for Wales</t>
  </si>
  <si>
    <t>Wales</t>
  </si>
  <si>
    <t>RJ122</t>
  </si>
  <si>
    <t>Evelina London Children's Hospital</t>
  </si>
  <si>
    <t>99RTD01</t>
  </si>
  <si>
    <t>Great North Children's Hospital</t>
  </si>
  <si>
    <t>RP4</t>
  </si>
  <si>
    <t>Great Ormond Street Hospital for Children</t>
  </si>
  <si>
    <t>GOSH</t>
  </si>
  <si>
    <t>99RQR13</t>
  </si>
  <si>
    <t>Leeds Childrens Hospital</t>
  </si>
  <si>
    <t>Paediatric Nephrology</t>
  </si>
  <si>
    <t>99RCSLB</t>
  </si>
  <si>
    <t>Nottingham Children's Hospital</t>
  </si>
  <si>
    <t>11023</t>
  </si>
  <si>
    <t>Royal Belfast Hospital for Sick Children</t>
  </si>
  <si>
    <t>Northern Ireland</t>
  </si>
  <si>
    <t>RW3RM</t>
  </si>
  <si>
    <t>Royal Manchester Children's Hospital</t>
  </si>
  <si>
    <t>99RHM01</t>
  </si>
  <si>
    <t>Southampton Childrens Hospital</t>
  </si>
  <si>
    <t>Nephro-urology Ward G4</t>
  </si>
  <si>
    <t>SHC01</t>
  </si>
  <si>
    <t>SPREM1R</t>
  </si>
  <si>
    <t>Belford Hospital</t>
  </si>
  <si>
    <t>Fort William</t>
  </si>
  <si>
    <t>SSC02</t>
  </si>
  <si>
    <t>SPREM2E</t>
  </si>
  <si>
    <t>Borders General Hospital</t>
  </si>
  <si>
    <t>Borders General</t>
  </si>
  <si>
    <t>45021</t>
  </si>
  <si>
    <t>PREM09W</t>
  </si>
  <si>
    <t>Altnagelvin Area Hospital</t>
  </si>
  <si>
    <t>Renal Unit</t>
  </si>
  <si>
    <t>RGT01</t>
  </si>
  <si>
    <t>RGT1Y</t>
  </si>
  <si>
    <t>Cambridge Dialysis Centre</t>
  </si>
  <si>
    <t/>
  </si>
  <si>
    <t>Aberdeen Royal Infirmary</t>
  </si>
  <si>
    <t>Balfour Hospital</t>
  </si>
  <si>
    <t>Orkney</t>
  </si>
  <si>
    <t>24027</t>
  </si>
  <si>
    <t>Antrim Area Hospital(Northern Trust)</t>
  </si>
  <si>
    <t>Antrim Renal Unit</t>
  </si>
  <si>
    <t>2020</t>
  </si>
  <si>
    <t>Belfast City Hospital</t>
  </si>
  <si>
    <t>Ward Floor 11</t>
  </si>
  <si>
    <t>33020</t>
  </si>
  <si>
    <t>Daisy Hill Hospital (Southern Trust)</t>
  </si>
  <si>
    <t>Daisy Hill Hospital</t>
  </si>
  <si>
    <t>Tyrone, Altnagelvin -(Western Trust)</t>
  </si>
  <si>
    <t>Tyrone County Renal Unit</t>
  </si>
  <si>
    <t>7021</t>
  </si>
  <si>
    <t>Ulster Hospital</t>
  </si>
  <si>
    <t>RMF01</t>
  </si>
  <si>
    <t>RMB05</t>
  </si>
  <si>
    <t>Accrington Victoria Hospital</t>
  </si>
  <si>
    <t>Accrington Victoria</t>
  </si>
  <si>
    <t>RCB55</t>
  </si>
  <si>
    <t>RCB23</t>
  </si>
  <si>
    <t>Acorn Court</t>
  </si>
  <si>
    <t>Easingwold</t>
  </si>
  <si>
    <t>Addenbrookes Hospital</t>
  </si>
  <si>
    <t>RW402</t>
  </si>
  <si>
    <t>Aintree University Hospital</t>
  </si>
  <si>
    <t>Bluebell House</t>
  </si>
  <si>
    <t>RAE05</t>
  </si>
  <si>
    <t>9RCF31</t>
  </si>
  <si>
    <t>Airedale General Hospital</t>
  </si>
  <si>
    <t>Skipton</t>
  </si>
  <si>
    <t>RGQ02</t>
  </si>
  <si>
    <t>RGQ03</t>
  </si>
  <si>
    <t>Aldeburgh Community Hospital</t>
  </si>
  <si>
    <t>Aldeburgh</t>
  </si>
  <si>
    <t>RTD01</t>
  </si>
  <si>
    <t>RTD03</t>
  </si>
  <si>
    <t>Alnwick</t>
  </si>
  <si>
    <t>Alnwick Satellite Unit</t>
  </si>
  <si>
    <t>RM574</t>
  </si>
  <si>
    <t>RM403</t>
  </si>
  <si>
    <t>Altrincham</t>
  </si>
  <si>
    <t>Altrincham Dialysis Unit</t>
  </si>
  <si>
    <t>RBL14</t>
  </si>
  <si>
    <t>Arrowe Park Hospital</t>
  </si>
  <si>
    <t>RRK02</t>
  </si>
  <si>
    <t>RLW01</t>
  </si>
  <si>
    <t>City Hospital</t>
  </si>
  <si>
    <t>RAL01</t>
  </si>
  <si>
    <t>RVL01</t>
  </si>
  <si>
    <t>Barnet General Hospital</t>
  </si>
  <si>
    <t>Barnet</t>
  </si>
  <si>
    <t>RK7CC</t>
  </si>
  <si>
    <t>RFRAA</t>
  </si>
  <si>
    <t>Barnsley District General Hospital</t>
  </si>
  <si>
    <t>Barnsley</t>
  </si>
  <si>
    <t>RH8</t>
  </si>
  <si>
    <t>RH8G3</t>
  </si>
  <si>
    <t>Barnstaple Satellite Renal Dialysis Unit</t>
  </si>
  <si>
    <t>RNJ00</t>
  </si>
  <si>
    <t>Barts &amp; The London Hospital</t>
  </si>
  <si>
    <t>The Royal London Hospital</t>
  </si>
  <si>
    <t>RDDH0</t>
  </si>
  <si>
    <t>Basildon University Hospital</t>
  </si>
  <si>
    <t>RHU02</t>
  </si>
  <si>
    <t>9RN506</t>
  </si>
  <si>
    <t>Basingstoke Dialysis Unit</t>
  </si>
  <si>
    <t>Basingstoke</t>
  </si>
  <si>
    <t>RP5</t>
  </si>
  <si>
    <t>RP5BA</t>
  </si>
  <si>
    <t>Bassetlaw Hospital</t>
  </si>
  <si>
    <t>Bassetlaw</t>
  </si>
  <si>
    <t>RAQ01</t>
  </si>
  <si>
    <t>9RFU</t>
  </si>
  <si>
    <t>Bedford Dialysis Unit</t>
  </si>
  <si>
    <t>Bedford</t>
  </si>
  <si>
    <t>RQR13</t>
  </si>
  <si>
    <t>9RQR13</t>
  </si>
  <si>
    <t>Beeston Dialysis Unit</t>
  </si>
  <si>
    <t>Beeston</t>
  </si>
  <si>
    <t>RFBAK</t>
  </si>
  <si>
    <t>9RFBAK</t>
  </si>
  <si>
    <t>Belgrave Renal Unit</t>
  </si>
  <si>
    <t>Belgrave</t>
  </si>
  <si>
    <t>RGU01</t>
  </si>
  <si>
    <t>RDM03</t>
  </si>
  <si>
    <t>Bexhill Hospital</t>
  </si>
  <si>
    <t>Bexhill</t>
  </si>
  <si>
    <t>SPREM2R</t>
  </si>
  <si>
    <t>Caithness General Hospital</t>
  </si>
  <si>
    <t>Wick</t>
  </si>
  <si>
    <t>RK950</t>
  </si>
  <si>
    <t>9RJ866</t>
  </si>
  <si>
    <t>Bodmin Hospital</t>
  </si>
  <si>
    <t>Bodmin - Derriford</t>
  </si>
  <si>
    <t>REF12</t>
  </si>
  <si>
    <t>RJ866</t>
  </si>
  <si>
    <t>Bodmin - Royal Cornwall</t>
  </si>
  <si>
    <t>RPK40</t>
  </si>
  <si>
    <t>Bognor Regis War Memorial Hospital</t>
  </si>
  <si>
    <t>Bognor Regis</t>
  </si>
  <si>
    <t>RJ121</t>
  </si>
  <si>
    <t>99RJ121</t>
  </si>
  <si>
    <t>Borough Kidney Treatment Centre</t>
  </si>
  <si>
    <t>Borough</t>
  </si>
  <si>
    <t>SPREM3A</t>
  </si>
  <si>
    <t>Campbell Hospital</t>
  </si>
  <si>
    <t>Portsoy</t>
  </si>
  <si>
    <t>9RP7LA</t>
  </si>
  <si>
    <t>Boston Dialysis Centre</t>
  </si>
  <si>
    <t>Boston</t>
  </si>
  <si>
    <t>RF201</t>
  </si>
  <si>
    <t>9RF201</t>
  </si>
  <si>
    <t>Bridlington &amp; District Hospital</t>
  </si>
  <si>
    <t>Bridlington</t>
  </si>
  <si>
    <t>REE01</t>
  </si>
  <si>
    <t>9REE01</t>
  </si>
  <si>
    <t>Bright Dialysis Unit</t>
  </si>
  <si>
    <t>RQ617</t>
  </si>
  <si>
    <t>RQ601</t>
  </si>
  <si>
    <t>Broadgreen Hospital</t>
  </si>
  <si>
    <t>Broadgreen</t>
  </si>
  <si>
    <t>RJZ</t>
  </si>
  <si>
    <t>99RJZ</t>
  </si>
  <si>
    <t>Bromley Dialysis Unit</t>
  </si>
  <si>
    <t>Bromley</t>
  </si>
  <si>
    <t>RQHC7</t>
  </si>
  <si>
    <t>RKUAJ</t>
  </si>
  <si>
    <t>Bronglais Hospital</t>
  </si>
  <si>
    <t>Aberystwyth</t>
  </si>
  <si>
    <t>RQ8L0</t>
  </si>
  <si>
    <t>Broomfield Hospital</t>
  </si>
  <si>
    <t>RVVKC</t>
  </si>
  <si>
    <t>RPC20</t>
  </si>
  <si>
    <t>Buckland Hospital</t>
  </si>
  <si>
    <t>Dover</t>
  </si>
  <si>
    <t>RW5CA</t>
  </si>
  <si>
    <t>Burnley General Hospital</t>
  </si>
  <si>
    <t>Burnley</t>
  </si>
  <si>
    <t>RGA02</t>
  </si>
  <si>
    <t>Calderdale Dialysis Unit (Halifax)</t>
  </si>
  <si>
    <t>Calderdale Royal Hospital</t>
  </si>
  <si>
    <t>TAF21</t>
  </si>
  <si>
    <t>Camberwell Dialysis Unit</t>
  </si>
  <si>
    <t>Camberwell</t>
  </si>
  <si>
    <t>9TAF</t>
  </si>
  <si>
    <t>Camden Dialysis unit</t>
  </si>
  <si>
    <t>Camden - Royal Free (Fresenius)</t>
  </si>
  <si>
    <t>RL403</t>
  </si>
  <si>
    <t>RRE14</t>
  </si>
  <si>
    <t>Cannock Chase Hospital</t>
  </si>
  <si>
    <t>Cannock</t>
  </si>
  <si>
    <t>RRBBV</t>
  </si>
  <si>
    <t>99RRBBV</t>
  </si>
  <si>
    <t>Cardiff North Dialysis Unit</t>
  </si>
  <si>
    <t>Cardiff North</t>
  </si>
  <si>
    <t>XXX01</t>
  </si>
  <si>
    <t>Cardiff South Renal Unit</t>
  </si>
  <si>
    <t>Cardiff South</t>
  </si>
  <si>
    <t>RL7</t>
  </si>
  <si>
    <t>9RJH01</t>
  </si>
  <si>
    <t>Castle Vale Renal Unit</t>
  </si>
  <si>
    <t>Castle Vale</t>
  </si>
  <si>
    <t>RCSLB</t>
  </si>
  <si>
    <t>9RCSLB</t>
  </si>
  <si>
    <t>Centenary Wing</t>
  </si>
  <si>
    <t>Nottingham City Hospital</t>
  </si>
  <si>
    <t>RM574OCT</t>
  </si>
  <si>
    <t>Central Manchester Dialysis Centre</t>
  </si>
  <si>
    <t>Central Manchester Dialysis Satellite Unit</t>
  </si>
  <si>
    <t>RQN02</t>
  </si>
  <si>
    <t>RAU31</t>
  </si>
  <si>
    <t>Central Middlesex Hospital</t>
  </si>
  <si>
    <t>Central Middlesex</t>
  </si>
  <si>
    <t>9RKD</t>
  </si>
  <si>
    <t>Chandlers Ford Dialysis unit</t>
  </si>
  <si>
    <t>Chandler's Ford</t>
  </si>
  <si>
    <t>RY5K7</t>
  </si>
  <si>
    <t>Chandra Mistry Dialysis Unit</t>
  </si>
  <si>
    <t>Edith Cavell Campus</t>
  </si>
  <si>
    <t>Peterborough</t>
  </si>
  <si>
    <t>RFSDA</t>
  </si>
  <si>
    <t>Chesterfield &amp; North Derbyshire Royal Hospital</t>
  </si>
  <si>
    <t>Chesterfield</t>
  </si>
  <si>
    <t>RJU01</t>
  </si>
  <si>
    <t>Chorley &amp; South Ribble Hospital</t>
  </si>
  <si>
    <t>Chorley &amp; District</t>
  </si>
  <si>
    <t>RNX02</t>
  </si>
  <si>
    <t>Churchill Hospital</t>
  </si>
  <si>
    <t>Oxford Kidney Unit</t>
  </si>
  <si>
    <t>RLQ02</t>
  </si>
  <si>
    <t>Hereford Dialysis Unit</t>
  </si>
  <si>
    <t>Hereford</t>
  </si>
  <si>
    <t>RBL20</t>
  </si>
  <si>
    <t>Clatterbridge Hospital</t>
  </si>
  <si>
    <t>Clatterbridge</t>
  </si>
  <si>
    <t>RXL06</t>
  </si>
  <si>
    <t>Clifton Hospital</t>
  </si>
  <si>
    <t>Clifton</t>
  </si>
  <si>
    <t>RDEE4</t>
  </si>
  <si>
    <t>Colchester General Hospital</t>
  </si>
  <si>
    <t>RJ701</t>
  </si>
  <si>
    <t>98RJ701</t>
  </si>
  <si>
    <t>Collier Wood Dialysis Unit</t>
  </si>
  <si>
    <t>Colliers Wood</t>
  </si>
  <si>
    <t>99RFBAK</t>
  </si>
  <si>
    <t>Corby Renal Dialysis Unit</t>
  </si>
  <si>
    <t>Corby</t>
  </si>
  <si>
    <t>9RVJ21</t>
  </si>
  <si>
    <t>Cossham Hospital</t>
  </si>
  <si>
    <t>Cossham</t>
  </si>
  <si>
    <t>RJR05</t>
  </si>
  <si>
    <t>Countess of Chester Hospital</t>
  </si>
  <si>
    <t>Chester</t>
  </si>
  <si>
    <t>SPREM1A</t>
  </si>
  <si>
    <t>Dr Gray's Hospital</t>
  </si>
  <si>
    <t>Elgin</t>
  </si>
  <si>
    <t>9RTP02</t>
  </si>
  <si>
    <t>Crawley Kidney Treatment Centre</t>
  </si>
  <si>
    <t>Crawley - Royal Sussex</t>
  </si>
  <si>
    <t>RAZ</t>
  </si>
  <si>
    <t>RTP02</t>
  </si>
  <si>
    <t>Crawley - St Helier</t>
  </si>
  <si>
    <t>RM102</t>
  </si>
  <si>
    <t>RM131</t>
  </si>
  <si>
    <t>Cromer &amp; District Hospital</t>
  </si>
  <si>
    <t>Cromer</t>
  </si>
  <si>
    <t>RLGAY</t>
  </si>
  <si>
    <t>Cumberland Infirmary</t>
  </si>
  <si>
    <t>RN7</t>
  </si>
  <si>
    <t>Darent Valley Hospital</t>
  </si>
  <si>
    <t>Dartford</t>
  </si>
  <si>
    <t>RCJAT</t>
  </si>
  <si>
    <t>RLBCH</t>
  </si>
  <si>
    <t>Darlington Memorial Hospital</t>
  </si>
  <si>
    <t>Darlington</t>
  </si>
  <si>
    <t>Derriford Hospital</t>
  </si>
  <si>
    <t>RMW10</t>
  </si>
  <si>
    <t>Dewsbury Dialysis Unit</t>
  </si>
  <si>
    <t>Dewsbury &amp; District Hospital</t>
  </si>
  <si>
    <t>RJL</t>
  </si>
  <si>
    <t>Diana, Princess of Wales Hospital</t>
  </si>
  <si>
    <t>Grimsby</t>
  </si>
  <si>
    <t>Doncaster Royal Infirmary</t>
  </si>
  <si>
    <t>Ward 32</t>
  </si>
  <si>
    <t>RBD01</t>
  </si>
  <si>
    <t>Dorset County Hospital</t>
  </si>
  <si>
    <t>The Dorset Renal Unit</t>
  </si>
  <si>
    <t>SPREM7a</t>
  </si>
  <si>
    <t>Gilbert Bain Hospital</t>
  </si>
  <si>
    <t>9RJZ</t>
  </si>
  <si>
    <t>Dulwich Hospital</t>
  </si>
  <si>
    <t>Dulwich</t>
  </si>
  <si>
    <t>RC368</t>
  </si>
  <si>
    <t>Ealing Hospital</t>
  </si>
  <si>
    <t>Ealing</t>
  </si>
  <si>
    <t>RXC02</t>
  </si>
  <si>
    <t>Eastbourne Dialysis Unit</t>
  </si>
  <si>
    <t>RVL07</t>
  </si>
  <si>
    <t>Edgware Hospital</t>
  </si>
  <si>
    <t>Edgware</t>
  </si>
  <si>
    <t>99RXX</t>
  </si>
  <si>
    <t>Epsom</t>
  </si>
  <si>
    <t>RG303A</t>
  </si>
  <si>
    <t>Farnborough Dialysis Unit</t>
  </si>
  <si>
    <t>Farnborough</t>
  </si>
  <si>
    <t>RH641</t>
  </si>
  <si>
    <t>9RTQ</t>
  </si>
  <si>
    <t>Forest of Dean Dialysis Unit</t>
  </si>
  <si>
    <t>Forest of Dean</t>
  </si>
  <si>
    <t>Freeman Hospital</t>
  </si>
  <si>
    <t>RBBP3</t>
  </si>
  <si>
    <t>Frome Community Hospital</t>
  </si>
  <si>
    <t>Frome</t>
  </si>
  <si>
    <t>RKB01</t>
  </si>
  <si>
    <t>RLT01</t>
  </si>
  <si>
    <t>George Eliot Hospital</t>
  </si>
  <si>
    <t>Nuneaton</t>
  </si>
  <si>
    <t>Gloucestershire Royal Hospital</t>
  </si>
  <si>
    <t>9RWD</t>
  </si>
  <si>
    <t>Grantham Dialysis Unit</t>
  </si>
  <si>
    <t>Grantham</t>
  </si>
  <si>
    <t>RVNCA</t>
  </si>
  <si>
    <t>Great Western Hospital</t>
  </si>
  <si>
    <t>Swindon</t>
  </si>
  <si>
    <t>Guy's and St Thomas's Hospital</t>
  </si>
  <si>
    <t>Guy's Hospital</t>
  </si>
  <si>
    <t>9RJ121</t>
  </si>
  <si>
    <t>4th floor dialysis</t>
  </si>
  <si>
    <t>RBN63</t>
  </si>
  <si>
    <t>Halton General Hospital</t>
  </si>
  <si>
    <t>Halton</t>
  </si>
  <si>
    <t>98RFBAK</t>
  </si>
  <si>
    <t>Hamilton Renal Unit</t>
  </si>
  <si>
    <t>Hamilton</t>
  </si>
  <si>
    <t>RYJ03</t>
  </si>
  <si>
    <t>Hammersmith Hospital</t>
  </si>
  <si>
    <t>Hammersmith</t>
  </si>
  <si>
    <t>RCD35</t>
  </si>
  <si>
    <t>Harrogate District Hospital</t>
  </si>
  <si>
    <t>Harrogate</t>
  </si>
  <si>
    <t>99RHU02</t>
  </si>
  <si>
    <t>Havant Dialysis Unit</t>
  </si>
  <si>
    <t>Havant</t>
  </si>
  <si>
    <t>RTK02</t>
  </si>
  <si>
    <t>Hayes Cottage Hospital</t>
  </si>
  <si>
    <t>Hayes</t>
  </si>
  <si>
    <t>Heartlands Hospital</t>
  </si>
  <si>
    <t>Glaxo Renal Unit</t>
  </si>
  <si>
    <t>RWP31</t>
  </si>
  <si>
    <t>Kidderminster Hospital</t>
  </si>
  <si>
    <t>Kidderminster - QEH</t>
  </si>
  <si>
    <t>9RRK02</t>
  </si>
  <si>
    <t>Kings Norton Dialysis Unit</t>
  </si>
  <si>
    <t>Kings Norton</t>
  </si>
  <si>
    <t>SPREM2Q</t>
  </si>
  <si>
    <t>Inverclyde Royal Hospital</t>
  </si>
  <si>
    <t>Inverclyde</t>
  </si>
  <si>
    <t>SPREM4A</t>
  </si>
  <si>
    <t>Inverurie Hospital</t>
  </si>
  <si>
    <t>Inverurie</t>
  </si>
  <si>
    <t>9RAL01</t>
  </si>
  <si>
    <t>Highgate Dialysis Unit</t>
  </si>
  <si>
    <t>Highgate</t>
  </si>
  <si>
    <t>RQQ31</t>
  </si>
  <si>
    <t>Hinchingbrooke Hospital</t>
  </si>
  <si>
    <t>Hinchingbrooke</t>
  </si>
  <si>
    <t>RH840</t>
  </si>
  <si>
    <t>Honition Hospital</t>
  </si>
  <si>
    <t>Honiton</t>
  </si>
  <si>
    <t>RBF33</t>
  </si>
  <si>
    <t>Horton General Hospital</t>
  </si>
  <si>
    <t>Horton</t>
  </si>
  <si>
    <t>RGB04</t>
  </si>
  <si>
    <t>Huddersfield Dialysis Unit</t>
  </si>
  <si>
    <t>Huddersfield Royal Infirmary</t>
  </si>
  <si>
    <t>Huddersfield</t>
  </si>
  <si>
    <t>Hull Royal Infirmary</t>
  </si>
  <si>
    <t>RXM56</t>
  </si>
  <si>
    <t>Ilkeston Community Hospital</t>
  </si>
  <si>
    <t>Ilkeston</t>
  </si>
  <si>
    <t>Ipswich Hospital</t>
  </si>
  <si>
    <t>James Cook University Hospital</t>
  </si>
  <si>
    <t>Renal Dialysis Unit</t>
  </si>
  <si>
    <t>RGP75</t>
  </si>
  <si>
    <t>James Paget Hospital</t>
  </si>
  <si>
    <t>James Paget</t>
  </si>
  <si>
    <t>Kent &amp; Canterbury Hospital</t>
  </si>
  <si>
    <t>RNQ51</t>
  </si>
  <si>
    <t>Kettering General Hospital</t>
  </si>
  <si>
    <t>Kettering</t>
  </si>
  <si>
    <t>RNA03</t>
  </si>
  <si>
    <t>9RWP31</t>
  </si>
  <si>
    <t>Kidderminster - Russels Hall</t>
  </si>
  <si>
    <t>9RNG2</t>
  </si>
  <si>
    <t>Samuel Johnson Community Hospital</t>
  </si>
  <si>
    <t>Lichfield - QEH</t>
  </si>
  <si>
    <t>RF4DG</t>
  </si>
  <si>
    <t>King George Hospital</t>
  </si>
  <si>
    <t>King George Satellite Unit</t>
  </si>
  <si>
    <t>King's College Hospital</t>
  </si>
  <si>
    <t>RJZW</t>
  </si>
  <si>
    <t>Fisk/Cheere Ward</t>
  </si>
  <si>
    <t>RFJBC</t>
  </si>
  <si>
    <t>Kings Mill Hospital</t>
  </si>
  <si>
    <t>Kings Mill</t>
  </si>
  <si>
    <t>98RBK</t>
  </si>
  <si>
    <t>Walsall Dialysis Centre</t>
  </si>
  <si>
    <t>Walsall - QEH</t>
  </si>
  <si>
    <t>99RRK02</t>
  </si>
  <si>
    <t>Worcester Dialysis Unit</t>
  </si>
  <si>
    <t>Worcester</t>
  </si>
  <si>
    <t>RJ707</t>
  </si>
  <si>
    <t>Kingston Dialysis Unit</t>
  </si>
  <si>
    <t>Kingston</t>
  </si>
  <si>
    <t>9RAZ</t>
  </si>
  <si>
    <t>9RA743</t>
  </si>
  <si>
    <t>Knowle West Health Park</t>
  </si>
  <si>
    <t>South Bristol</t>
  </si>
  <si>
    <t>REFWW</t>
  </si>
  <si>
    <t>Launceston Hospital</t>
  </si>
  <si>
    <t>Launceston Dialysis Unit</t>
  </si>
  <si>
    <t>Leicester General Hospital</t>
  </si>
  <si>
    <t>RJE01</t>
  </si>
  <si>
    <t>RBT20</t>
  </si>
  <si>
    <t>Leighton Hospital</t>
  </si>
  <si>
    <t>Leighton</t>
  </si>
  <si>
    <t>RKZDA</t>
  </si>
  <si>
    <t>Lincoln County Hospital</t>
  </si>
  <si>
    <t>Lincoln</t>
  </si>
  <si>
    <t>RHANN</t>
  </si>
  <si>
    <t>Lings Bar</t>
  </si>
  <si>
    <t>Lister Hospital</t>
  </si>
  <si>
    <t>RWL25</t>
  </si>
  <si>
    <t>Aston Cross Dialysis Centre</t>
  </si>
  <si>
    <t>Aston Cross Business Park</t>
  </si>
  <si>
    <t>9RVEB1</t>
  </si>
  <si>
    <t>Llantrisant Dialysis Centre</t>
  </si>
  <si>
    <t>Llantrisant</t>
  </si>
  <si>
    <t>98CJ06</t>
  </si>
  <si>
    <t>London Bridge Hospital</t>
  </si>
  <si>
    <t>London Bridge - Guy's</t>
  </si>
  <si>
    <t>RXJ06</t>
  </si>
  <si>
    <t>London Bridge - Kings</t>
  </si>
  <si>
    <t>9RJ701</t>
  </si>
  <si>
    <t>London Holiday Dialysis Centre</t>
  </si>
  <si>
    <t>London Holiday</t>
  </si>
  <si>
    <t>RT5DC</t>
  </si>
  <si>
    <t>Loughborough Hospital</t>
  </si>
  <si>
    <t>Loughborough</t>
  </si>
  <si>
    <t>RC971</t>
  </si>
  <si>
    <t>Luton &amp; Dunstable Hospital</t>
  </si>
  <si>
    <t>Luton &amp; Dunstable</t>
  </si>
  <si>
    <t>SLC01</t>
  </si>
  <si>
    <t>University Hospital Monklands</t>
  </si>
  <si>
    <t>Monklands Hospital</t>
  </si>
  <si>
    <t>RJN71</t>
  </si>
  <si>
    <t>Macclesfield District General Hospital</t>
  </si>
  <si>
    <t>Macclesfield Dialysis unit</t>
  </si>
  <si>
    <t>RVVMA</t>
  </si>
  <si>
    <t>Maidstone Hospital</t>
  </si>
  <si>
    <t>Maidstone</t>
  </si>
  <si>
    <t>Manchester Royal Infirmary</t>
  </si>
  <si>
    <t>RJ6</t>
  </si>
  <si>
    <t>Mayday University Hospital</t>
  </si>
  <si>
    <t>Mayday</t>
  </si>
  <si>
    <t>RPA</t>
  </si>
  <si>
    <t>Medway Maritime Hospital</t>
  </si>
  <si>
    <t>Medway</t>
  </si>
  <si>
    <t>RDZ15</t>
  </si>
  <si>
    <t>Milford-on-Sea War Memorial Hospital</t>
  </si>
  <si>
    <t>Milford-on-Sea</t>
  </si>
  <si>
    <t>RD816</t>
  </si>
  <si>
    <t>Milton Keynes General Hospital</t>
  </si>
  <si>
    <t>Milton Keynes</t>
  </si>
  <si>
    <t>RP5MM</t>
  </si>
  <si>
    <t>Montagu Hospital</t>
  </si>
  <si>
    <t>Dearne Valley</t>
  </si>
  <si>
    <t>STC01</t>
  </si>
  <si>
    <t>Ninewells Hospital</t>
  </si>
  <si>
    <t>Renal Dialysis Unit, Level 4</t>
  </si>
  <si>
    <t>Morriston Hospital</t>
  </si>
  <si>
    <t>9RH06</t>
  </si>
  <si>
    <t>Musgrove Park Hospital</t>
  </si>
  <si>
    <t>Taunton - Royal Devon</t>
  </si>
  <si>
    <t>9RH02</t>
  </si>
  <si>
    <t>Taunton - Southmead</t>
  </si>
  <si>
    <t>8RJ121</t>
  </si>
  <si>
    <t>New Cross Gate Dialysis Unit</t>
  </si>
  <si>
    <t>New Cross Gate</t>
  </si>
  <si>
    <t>New Cross Hospital</t>
  </si>
  <si>
    <t>RGCNH</t>
  </si>
  <si>
    <t>Newham University Hospital</t>
  </si>
  <si>
    <t>Newham</t>
  </si>
  <si>
    <t>XXX03</t>
  </si>
  <si>
    <t>Newport Renal Unit</t>
  </si>
  <si>
    <t>Norfolk &amp; Norwich University Hospital</t>
  </si>
  <si>
    <t>RW602</t>
  </si>
  <si>
    <t>North Manchester General Hospital</t>
  </si>
  <si>
    <t>North Manchester Dialysis unit</t>
  </si>
  <si>
    <t>RAPNM</t>
  </si>
  <si>
    <t>North Middlesex Hospital</t>
  </si>
  <si>
    <t>North Middlesex</t>
  </si>
  <si>
    <t>9RCJAT</t>
  </si>
  <si>
    <t>North Ormesby Dialysis Centre</t>
  </si>
  <si>
    <t>North Ormesby</t>
  </si>
  <si>
    <t>RTF67</t>
  </si>
  <si>
    <t>North Shields Satellite Unit</t>
  </si>
  <si>
    <t>99RJ701</t>
  </si>
  <si>
    <t>North Wandsworth Dialysis Unit</t>
  </si>
  <si>
    <t>North Wandsworth</t>
  </si>
  <si>
    <t>RFBAT</t>
  </si>
  <si>
    <t>Northampton Dialysis Unit</t>
  </si>
  <si>
    <t>SPREM2A</t>
  </si>
  <si>
    <t>Peterhead Community Hospital</t>
  </si>
  <si>
    <t>Peterhead</t>
  </si>
  <si>
    <t>Northern General Hospital - SHEFFIELD</t>
  </si>
  <si>
    <t>RFZ20</t>
  </si>
  <si>
    <t>Northwick Park Hospital</t>
  </si>
  <si>
    <t>Northwick Park</t>
  </si>
  <si>
    <t>RM301</t>
  </si>
  <si>
    <t>7RM301</t>
  </si>
  <si>
    <t>Oldham Renal Unit</t>
  </si>
  <si>
    <t>Oldham</t>
  </si>
  <si>
    <t>RDDH1</t>
  </si>
  <si>
    <t>Orsett Hospital</t>
  </si>
  <si>
    <t>Orsett</t>
  </si>
  <si>
    <t>RGN</t>
  </si>
  <si>
    <t>Peterborough District Hospital</t>
  </si>
  <si>
    <t>9RL403</t>
  </si>
  <si>
    <t>Pond Lane Dialysis unit</t>
  </si>
  <si>
    <t>Pond Lane</t>
  </si>
  <si>
    <t>RXF03</t>
  </si>
  <si>
    <t>Pontefract Dialysis Unit</t>
  </si>
  <si>
    <t>Pontefract General Infirmary</t>
  </si>
  <si>
    <t>XXX02</t>
  </si>
  <si>
    <t>Pontypool Dialysis Unit</t>
  </si>
  <si>
    <t>Pontypool</t>
  </si>
  <si>
    <t>9RBD01</t>
  </si>
  <si>
    <t>Poole Dialysis Unit</t>
  </si>
  <si>
    <t>Poole</t>
  </si>
  <si>
    <t>9RXV06</t>
  </si>
  <si>
    <t>Prestwich Hospital</t>
  </si>
  <si>
    <t>Prestwich self care unit</t>
  </si>
  <si>
    <t>RRS</t>
  </si>
  <si>
    <t>Prince Charles Hospital</t>
  </si>
  <si>
    <t>Prince Charles</t>
  </si>
  <si>
    <t>RLZ01</t>
  </si>
  <si>
    <t>RXWAT</t>
  </si>
  <si>
    <t>Princess Royal Hospital</t>
  </si>
  <si>
    <t>Telford</t>
  </si>
  <si>
    <t>SFC01</t>
  </si>
  <si>
    <t>SPREM1V</t>
  </si>
  <si>
    <t>Queen Margaret Hospital</t>
  </si>
  <si>
    <t>9RXX</t>
  </si>
  <si>
    <t>Purley Dialysis Unit</t>
  </si>
  <si>
    <t>Purley</t>
  </si>
  <si>
    <t>Queen Alexandra Hospital</t>
  </si>
  <si>
    <t>Wessex Kidney Centre</t>
  </si>
  <si>
    <t>Raigmore Hospital</t>
  </si>
  <si>
    <t>RG222</t>
  </si>
  <si>
    <t>Queen Elizabeth Hospital, Woolwich</t>
  </si>
  <si>
    <t>Woolwich</t>
  </si>
  <si>
    <t>RVV11</t>
  </si>
  <si>
    <t>Queen Elizabeth the Queen Mother Hospital</t>
  </si>
  <si>
    <t>Margate</t>
  </si>
  <si>
    <t>RJ230</t>
  </si>
  <si>
    <t>Queen Mary's Hospital</t>
  </si>
  <si>
    <t>Sidcup</t>
  </si>
  <si>
    <t>9RNJ00</t>
  </si>
  <si>
    <t>Queen's Hospital</t>
  </si>
  <si>
    <t>RX1RA</t>
  </si>
  <si>
    <t>Queens Medical Centre</t>
  </si>
  <si>
    <t>Unit 1 &amp; 2 Wharfside</t>
  </si>
  <si>
    <t>REZ02</t>
  </si>
  <si>
    <t>Rochdale Renal Unit/ Birch Hill Hospital</t>
  </si>
  <si>
    <t>Rochdale</t>
  </si>
  <si>
    <t>RFRPA</t>
  </si>
  <si>
    <t>Rotherham District General Hospital</t>
  </si>
  <si>
    <t>Rotherham</t>
  </si>
  <si>
    <t>RHW01</t>
  </si>
  <si>
    <t>9RWX</t>
  </si>
  <si>
    <t>Royal Berkshire Bracknell Clinic</t>
  </si>
  <si>
    <t>Bracknell</t>
  </si>
  <si>
    <t>Royal Berkshire Hospital</t>
  </si>
  <si>
    <t>Medical Division Office, Battle Block</t>
  </si>
  <si>
    <t>RXR01</t>
  </si>
  <si>
    <t>Royal Blackburn Hospital</t>
  </si>
  <si>
    <t>Blackburn</t>
  </si>
  <si>
    <t>RMC00</t>
  </si>
  <si>
    <t>Royal Bolton Hospital</t>
  </si>
  <si>
    <t>Bolton</t>
  </si>
  <si>
    <t>RDZ00</t>
  </si>
  <si>
    <t>Royal Bournemouth Hospital</t>
  </si>
  <si>
    <t>Bournemouth</t>
  </si>
  <si>
    <t>Royal Cornwall Hospital</t>
  </si>
  <si>
    <t>SGC02</t>
  </si>
  <si>
    <t>Royal Hospital for Children, Glasgow</t>
  </si>
  <si>
    <t>Paediatric Renal Unit</t>
  </si>
  <si>
    <t>Royal Infirmary of Edinburgh</t>
  </si>
  <si>
    <t>RFPFG</t>
  </si>
  <si>
    <t>Royal Derby Hospital</t>
  </si>
  <si>
    <t>Royal Devon and Exeter Hospital</t>
  </si>
  <si>
    <t>RH802</t>
  </si>
  <si>
    <t>Royal Devon and Exeter Hospital (Heavitree)</t>
  </si>
  <si>
    <t>Heavitree</t>
  </si>
  <si>
    <t>Royal Free Hospital</t>
  </si>
  <si>
    <t>U3 Renal Admin</t>
  </si>
  <si>
    <t>RJC46</t>
  </si>
  <si>
    <t>Royal Leamington Spa Rehabilitation Hospital</t>
  </si>
  <si>
    <t>Whitnash</t>
  </si>
  <si>
    <t>Royal Liverpool University Hospital</t>
  </si>
  <si>
    <t>6C Link Unit</t>
  </si>
  <si>
    <t>Royal Preston Hospital</t>
  </si>
  <si>
    <t>Royal Shrewsbury Hospital</t>
  </si>
  <si>
    <t>Royal Stoke University Hospital</t>
  </si>
  <si>
    <t>The Kidney Unit</t>
  </si>
  <si>
    <t>Royal Sussex County Hospital</t>
  </si>
  <si>
    <t>Wessex Kidney Unit</t>
  </si>
  <si>
    <t>RD1</t>
  </si>
  <si>
    <t>Royal United Hospital</t>
  </si>
  <si>
    <t>Bath</t>
  </si>
  <si>
    <t>99RL7</t>
  </si>
  <si>
    <t>Runcorn Road Dialysis Unit</t>
  </si>
  <si>
    <t>Balsall Heath</t>
  </si>
  <si>
    <t>Russells Hall Hospital</t>
  </si>
  <si>
    <t>Salford Royal Hospital</t>
  </si>
  <si>
    <t>RNZ02</t>
  </si>
  <si>
    <t>Salisbury District Hospital</t>
  </si>
  <si>
    <t>Salisbury</t>
  </si>
  <si>
    <t>RTG54</t>
  </si>
  <si>
    <t>RNG10</t>
  </si>
  <si>
    <t>Lichfield - Heartlands</t>
  </si>
  <si>
    <t>9RLQ02</t>
  </si>
  <si>
    <t>Llandrindod Wells Hospital</t>
  </si>
  <si>
    <t>War Memorial Hospital</t>
  </si>
  <si>
    <t>RCC25</t>
  </si>
  <si>
    <t>Scarborough General Hospital</t>
  </si>
  <si>
    <t>Scarborough</t>
  </si>
  <si>
    <t>RF832</t>
  </si>
  <si>
    <t>Scunthorpe General Hospital</t>
  </si>
  <si>
    <t>Scunthorpe</t>
  </si>
  <si>
    <t>RQR14</t>
  </si>
  <si>
    <t>Seacroft B Dialysis Unit</t>
  </si>
  <si>
    <t>B Ward</t>
  </si>
  <si>
    <t>9RQR14</t>
  </si>
  <si>
    <t>Seacroft R &amp; S Dialysis Unit</t>
  </si>
  <si>
    <t>R&amp;S Wards</t>
  </si>
  <si>
    <t>9RH641</t>
  </si>
  <si>
    <t>Severn Satellite, Gloucestershire Royal</t>
  </si>
  <si>
    <t>Severn</t>
  </si>
  <si>
    <t>9RK7CC</t>
  </si>
  <si>
    <t>Sheffield Dialysis Centre</t>
  </si>
  <si>
    <t>Heeley</t>
  </si>
  <si>
    <t>9RWDLB</t>
  </si>
  <si>
    <t>Skegness Renal unit</t>
  </si>
  <si>
    <t>Skegness</t>
  </si>
  <si>
    <t>RL301</t>
  </si>
  <si>
    <t>Solihull District General Hospital</t>
  </si>
  <si>
    <t>Solihull District General</t>
  </si>
  <si>
    <t>8RA911</t>
  </si>
  <si>
    <t>South Devon Kidney Unit</t>
  </si>
  <si>
    <t>South Devon (Torquay) - Derriford</t>
  </si>
  <si>
    <t>9RA911</t>
  </si>
  <si>
    <t>South Devon Kidney Unit Torquay</t>
  </si>
  <si>
    <t>South Devon (Torquay) - Royal Devon</t>
  </si>
  <si>
    <t>R1G55</t>
  </si>
  <si>
    <t>South Hams Hospital</t>
  </si>
  <si>
    <t>South Hams Dialysis Unit</t>
  </si>
  <si>
    <t>RBZ19</t>
  </si>
  <si>
    <t>South Molton Hospital</t>
  </si>
  <si>
    <t>South Molton</t>
  </si>
  <si>
    <t>RAJ01</t>
  </si>
  <si>
    <t>Southend University Hospital</t>
  </si>
  <si>
    <t>Southmead Hospital</t>
  </si>
  <si>
    <t>Richard Bright Renal Unit</t>
  </si>
  <si>
    <t>RVY01</t>
  </si>
  <si>
    <t>Southport &amp; Formby District General Hospital</t>
  </si>
  <si>
    <t>Southport</t>
  </si>
  <si>
    <t>96RRK02</t>
  </si>
  <si>
    <t>Redditch Kidney Treatment Centre</t>
  </si>
  <si>
    <t>Redditch</t>
  </si>
  <si>
    <t>RPW02</t>
  </si>
  <si>
    <t>St Albans City Hospital</t>
  </si>
  <si>
    <t>St Albans City</t>
  </si>
  <si>
    <t>RDA03</t>
  </si>
  <si>
    <t>St Charles Hospital</t>
  </si>
  <si>
    <t>St Charles</t>
  </si>
  <si>
    <t>RKB03</t>
  </si>
  <si>
    <t>St Cross Hospital</t>
  </si>
  <si>
    <t>Rugby</t>
  </si>
  <si>
    <t>St George's Hospital</t>
  </si>
  <si>
    <t>Renal Portacabins, Knightsbridge Wing</t>
  </si>
  <si>
    <t>9RBN01</t>
  </si>
  <si>
    <t>St Helens</t>
  </si>
  <si>
    <t>St Helier Hospital</t>
  </si>
  <si>
    <t>South West Thames Renal Unit</t>
  </si>
  <si>
    <t>St James's University Hospital</t>
  </si>
  <si>
    <t>8A713</t>
  </si>
  <si>
    <t>St John &amp; Elizabeth Hospital</t>
  </si>
  <si>
    <t>St John and Elizabeth - Royal Free</t>
  </si>
  <si>
    <t>SPREM3E</t>
  </si>
  <si>
    <t>St John's Hospital</t>
  </si>
  <si>
    <t>St John's</t>
  </si>
  <si>
    <t>88A713</t>
  </si>
  <si>
    <t>St John and Elizabeth - King's</t>
  </si>
  <si>
    <t>98A713</t>
  </si>
  <si>
    <t>St John and Elizabeth - Guy's</t>
  </si>
  <si>
    <t>St Luke's Hospital</t>
  </si>
  <si>
    <t>Bradford Renal Unit</t>
  </si>
  <si>
    <t>RR201</t>
  </si>
  <si>
    <t>St Mary's Hospital</t>
  </si>
  <si>
    <t>Isle of Wight</t>
  </si>
  <si>
    <t>97TAF</t>
  </si>
  <si>
    <t>St Pancras Hospital</t>
  </si>
  <si>
    <t>Mary Rankin Self Care Unit</t>
  </si>
  <si>
    <t>98TAF</t>
  </si>
  <si>
    <t>Mary Rankin Dialysis Unit</t>
  </si>
  <si>
    <t>SPREM4Q</t>
  </si>
  <si>
    <t>Stobhill Hospital</t>
  </si>
  <si>
    <t>Stobhill</t>
  </si>
  <si>
    <t>RKM</t>
  </si>
  <si>
    <t>St Woolos Hospital</t>
  </si>
  <si>
    <t>St Woolos</t>
  </si>
  <si>
    <t>RRE01</t>
  </si>
  <si>
    <t>Stafford Hospital</t>
  </si>
  <si>
    <t>Stafford</t>
  </si>
  <si>
    <t>9RWJ</t>
  </si>
  <si>
    <t>Stockport Dialysis Unit</t>
  </si>
  <si>
    <t>Stockport</t>
  </si>
  <si>
    <t>RXQ02</t>
  </si>
  <si>
    <t>Stoke Mandeville Hospital</t>
  </si>
  <si>
    <t>Stoke Mandeville</t>
  </si>
  <si>
    <t>RJC03</t>
  </si>
  <si>
    <t>Stratford Hospital</t>
  </si>
  <si>
    <t>Stratford</t>
  </si>
  <si>
    <t>RLNGH</t>
  </si>
  <si>
    <t>Sunderland Royal Hospital</t>
  </si>
  <si>
    <t>9RQY</t>
  </si>
  <si>
    <t>Sutton Dialysis Unit</t>
  </si>
  <si>
    <t>Sutton - St Helier</t>
  </si>
  <si>
    <t>98RQY</t>
  </si>
  <si>
    <t>Sutton - St George's</t>
  </si>
  <si>
    <t>98RJZ</t>
  </si>
  <si>
    <t>Sydenham Dialysis Unit</t>
  </si>
  <si>
    <t>Sydenham</t>
  </si>
  <si>
    <t>SPREM2D</t>
  </si>
  <si>
    <t>The Galloway Hospital</t>
  </si>
  <si>
    <t>Stranraer</t>
  </si>
  <si>
    <t>RMP01</t>
  </si>
  <si>
    <t>Tameside General Hospital</t>
  </si>
  <si>
    <t>Tameside Dialysis unit</t>
  </si>
  <si>
    <t>RG224</t>
  </si>
  <si>
    <t>Thamesmead Kidney Treatment Centre</t>
  </si>
  <si>
    <t>RTD04</t>
  </si>
  <si>
    <t>The Gateshead Satellite Unit</t>
  </si>
  <si>
    <t>RQW</t>
  </si>
  <si>
    <t>The Princess Alexandra Hospital</t>
  </si>
  <si>
    <t>Harlow</t>
  </si>
  <si>
    <t>RCX01</t>
  </si>
  <si>
    <t>The Queen Elizabeth Hospital</t>
  </si>
  <si>
    <t>Kings Lynn</t>
  </si>
  <si>
    <t>The York Hospital</t>
  </si>
  <si>
    <t>9RNA</t>
  </si>
  <si>
    <t>Tipton Dialysis Centre</t>
  </si>
  <si>
    <t>Tipton - Russels Hall</t>
  </si>
  <si>
    <t>97RRK02</t>
  </si>
  <si>
    <t>Sparkhill Dialysis Unit</t>
  </si>
  <si>
    <t>Sparkhill</t>
  </si>
  <si>
    <t>9RNA3</t>
  </si>
  <si>
    <t>Tipton - New Cross</t>
  </si>
  <si>
    <t>RHS55</t>
  </si>
  <si>
    <t>Totton Dialysis Unit</t>
  </si>
  <si>
    <t>Totton</t>
  </si>
  <si>
    <t>9RPD01</t>
  </si>
  <si>
    <t>Tunbridge Wells Kidney Treatment Centre</t>
  </si>
  <si>
    <t>Tunbridge Wells</t>
  </si>
  <si>
    <t>University College Hospital</t>
  </si>
  <si>
    <t>9RW402</t>
  </si>
  <si>
    <t>University Hospital Aintree</t>
  </si>
  <si>
    <t>Aintree - Fresenius</t>
  </si>
  <si>
    <t>University Hospital Coventry &amp; Warwickshire</t>
  </si>
  <si>
    <t>Renal Services, East Wing</t>
  </si>
  <si>
    <t>SAC02</t>
  </si>
  <si>
    <t>University Hospital Crosshouse</t>
  </si>
  <si>
    <t>Renal Office, Ground Floor</t>
  </si>
  <si>
    <t>RJ224</t>
  </si>
  <si>
    <t>University Hospital Lewisham</t>
  </si>
  <si>
    <t>Forest Hill</t>
  </si>
  <si>
    <t>RR9</t>
  </si>
  <si>
    <t>University Hospital of North Durham</t>
  </si>
  <si>
    <t>Durham Dryburn</t>
  </si>
  <si>
    <t>RTRNT</t>
  </si>
  <si>
    <t>University Hospital of North Tees</t>
  </si>
  <si>
    <t>Stockton</t>
  </si>
  <si>
    <t>University Hospital of Wales</t>
  </si>
  <si>
    <t>SPREM1Q</t>
  </si>
  <si>
    <t>Vale of Leven Hospital</t>
  </si>
  <si>
    <t>Vale of Leven</t>
  </si>
  <si>
    <t>Victoria Hospital, Kirkcaldy</t>
  </si>
  <si>
    <t>9RBK</t>
  </si>
  <si>
    <t>9RNA2</t>
  </si>
  <si>
    <t>Tipton - QEH</t>
  </si>
  <si>
    <t>RKC81</t>
  </si>
  <si>
    <t>Warrington Hospital</t>
  </si>
  <si>
    <t>Warrington</t>
  </si>
  <si>
    <t>9RLNGH</t>
  </si>
  <si>
    <t>Washington</t>
  </si>
  <si>
    <t>REM26</t>
  </si>
  <si>
    <t>Waterloo Day Hospital</t>
  </si>
  <si>
    <t>Waterloo</t>
  </si>
  <si>
    <t>RWG02</t>
  </si>
  <si>
    <t>Watford General Hospital</t>
  </si>
  <si>
    <t>Watford</t>
  </si>
  <si>
    <t>RKHA4</t>
  </si>
  <si>
    <t>RL109</t>
  </si>
  <si>
    <t>Welshpool</t>
  </si>
  <si>
    <t>99RAZ</t>
  </si>
  <si>
    <t>West Byfleet Dialysis Centre</t>
  </si>
  <si>
    <t>West Byfleet - St Helier</t>
  </si>
  <si>
    <t>REF01</t>
  </si>
  <si>
    <t>West Cornwall Hospital</t>
  </si>
  <si>
    <t>Aubrey Williams</t>
  </si>
  <si>
    <t>RNLBX</t>
  </si>
  <si>
    <t>West Cumberland Hospital</t>
  </si>
  <si>
    <t>Whitehaven</t>
  </si>
  <si>
    <t>West London Renal &amp; Transplant Centre</t>
  </si>
  <si>
    <t>RFW01</t>
  </si>
  <si>
    <t>West Middlesex University Hospital</t>
  </si>
  <si>
    <t>West Middlesex</t>
  </si>
  <si>
    <t>RGR50</t>
  </si>
  <si>
    <t>West Suffolk Hospital</t>
  </si>
  <si>
    <t>Bury St Edmunds</t>
  </si>
  <si>
    <t>RKTAG</t>
  </si>
  <si>
    <t>West Wales Hospital</t>
  </si>
  <si>
    <t>West Wales</t>
  </si>
  <si>
    <t>RRBBW</t>
  </si>
  <si>
    <t>West Wing Dialysis Unit</t>
  </si>
  <si>
    <t>Cardiff Royal Infirmary</t>
  </si>
  <si>
    <t>SPREM1E</t>
  </si>
  <si>
    <t>Western General Hospital</t>
  </si>
  <si>
    <t>Western General</t>
  </si>
  <si>
    <t>SPREM3R</t>
  </si>
  <si>
    <t>Western Isles Hospital</t>
  </si>
  <si>
    <t>Stornoway</t>
  </si>
  <si>
    <t>RE5BW</t>
  </si>
  <si>
    <t>Westmorland General Hospital</t>
  </si>
  <si>
    <t>Westmorland General</t>
  </si>
  <si>
    <t>RA301</t>
  </si>
  <si>
    <t>Weston General Hospital</t>
  </si>
  <si>
    <t>Weston-super-Mare</t>
  </si>
  <si>
    <t>RGCKH</t>
  </si>
  <si>
    <t>Whipps Cross University Hospital</t>
  </si>
  <si>
    <t>Whipps Cross</t>
  </si>
  <si>
    <t>9RM301</t>
  </si>
  <si>
    <t>Wigan Health Centre</t>
  </si>
  <si>
    <t>Wigan</t>
  </si>
  <si>
    <t>RVV20</t>
  </si>
  <si>
    <t>William Harvey Hospital</t>
  </si>
  <si>
    <t>William Harvey</t>
  </si>
  <si>
    <t>9RH108</t>
  </si>
  <si>
    <t>Windsor Dialysis Unit</t>
  </si>
  <si>
    <t>Windsor</t>
  </si>
  <si>
    <t>RR6BL</t>
  </si>
  <si>
    <t>Withybush General Hospital</t>
  </si>
  <si>
    <t>Withybush</t>
  </si>
  <si>
    <t>98RRK02</t>
  </si>
  <si>
    <t>Woodgate Valley Dialysis Unit</t>
  </si>
  <si>
    <t>Woodgate Valley</t>
  </si>
  <si>
    <t>12-16 Great Western Business Park</t>
  </si>
  <si>
    <t>RRK68</t>
  </si>
  <si>
    <t>Great Bridge Kidney treatment Centre</t>
  </si>
  <si>
    <t>Great Bridge</t>
  </si>
  <si>
    <t>RPL04</t>
  </si>
  <si>
    <t>Worthing &amp; Southlands Hospital</t>
  </si>
  <si>
    <t>Worthing</t>
  </si>
  <si>
    <t>Wrexham Maelor Hospital</t>
  </si>
  <si>
    <t>RXQ50</t>
  </si>
  <si>
    <t>Wycombe Hospital</t>
  </si>
  <si>
    <t>Wycombe</t>
  </si>
  <si>
    <t>RM202</t>
  </si>
  <si>
    <t>Wythenshawe Hospital</t>
  </si>
  <si>
    <t>Wythenshawe</t>
  </si>
  <si>
    <t>9RH05</t>
  </si>
  <si>
    <t>Yeovil Dialysis Centre</t>
  </si>
  <si>
    <t>Yeovil - Royal Devon</t>
  </si>
  <si>
    <t>9RH01</t>
  </si>
  <si>
    <t>Yeovil - Southmead</t>
  </si>
  <si>
    <t>9RH03</t>
  </si>
  <si>
    <t>Yeovil - Dorset</t>
  </si>
  <si>
    <t>Unit 1-4 Bartec 4</t>
  </si>
  <si>
    <t>RQBAU</t>
  </si>
  <si>
    <t>9RQBAU</t>
  </si>
  <si>
    <t>Ysbyty Alltwen</t>
  </si>
  <si>
    <t>Alltwen</t>
  </si>
  <si>
    <t>RKGA1</t>
  </si>
  <si>
    <t>Ysbyty Glan Clwyd (Rhyl)</t>
  </si>
  <si>
    <t>Ysbyty Gwynedd (Bangor)</t>
  </si>
  <si>
    <t>Elider Renal Unit</t>
  </si>
  <si>
    <t>Queen Elizabeth Hospital, Birmingham</t>
  </si>
  <si>
    <t>RRK04</t>
  </si>
  <si>
    <t>Smethwick Dialysis Centre</t>
  </si>
  <si>
    <t>Smethwick</t>
  </si>
  <si>
    <t>Walsall Kidney Treatment Centre</t>
  </si>
  <si>
    <t>RQN01</t>
  </si>
  <si>
    <t>Charing Cross Hospital</t>
  </si>
  <si>
    <t>Charing Cross</t>
  </si>
  <si>
    <t>RTVA1</t>
  </si>
  <si>
    <t>Clay Lane Medical Centre</t>
  </si>
  <si>
    <t>Clay Lane</t>
  </si>
  <si>
    <t>8RAL01</t>
  </si>
  <si>
    <t>Tottenham Hale Kidney and Urology Centre</t>
  </si>
  <si>
    <t>Infection Audit - Weekly Submission of new cases</t>
  </si>
  <si>
    <t>Today</t>
  </si>
  <si>
    <t>DD/MM/YYYY</t>
  </si>
  <si>
    <t>Site</t>
  </si>
  <si>
    <t>Glasgow - Queen Elizabeth University Hospital Glasgow - Glasgow Renal and Transplant Unit</t>
  </si>
  <si>
    <t xml:space="preserve">Dumfries - Dumfries &amp; Galloway Royal Infirmary - </t>
  </si>
  <si>
    <t>Glasgow - New Victoria Hospital - New Victoria</t>
  </si>
  <si>
    <t>Glasgow - Victoria Hospital - Victoria Hospital (Glasgow)</t>
  </si>
  <si>
    <t>Stonehaven - Stonehaven Dialysis Unit - Stonehaven Dialysis Unit</t>
  </si>
  <si>
    <t xml:space="preserve">Liverpool - Alder Hey Children's Hospital (Royal Liverpool Children's) - </t>
  </si>
  <si>
    <t xml:space="preserve">Birmingham - Birmingham Children's Hospital - </t>
  </si>
  <si>
    <t xml:space="preserve">Bristol - Bristol Royal Hospital for Children - </t>
  </si>
  <si>
    <t xml:space="preserve">Cardiff - Children's Hospital for Wales - </t>
  </si>
  <si>
    <t xml:space="preserve">London - Evelina London Children's Hospital - </t>
  </si>
  <si>
    <t xml:space="preserve">Newcastle-upon-Tyne - Great North Children's Hospital - </t>
  </si>
  <si>
    <t>London - Great Ormond Street Hospital for Children - GOSH</t>
  </si>
  <si>
    <t>Leeds - Leeds Childrens Hospital - Paediatric Nephrology</t>
  </si>
  <si>
    <t xml:space="preserve">Nottingham - Nottingham Children's Hospital - </t>
  </si>
  <si>
    <t xml:space="preserve">Belfast - Royal Belfast Hospital for Sick Children - </t>
  </si>
  <si>
    <t xml:space="preserve">Manchester - Royal Manchester Children's Hospital - </t>
  </si>
  <si>
    <t>Southampton - Southampton Childrens Hospital - Nephro-urology Ward G4</t>
  </si>
  <si>
    <t>Fort William - Belford Hospital - Fort William</t>
  </si>
  <si>
    <t>Melrose - Borders General Hospital - Borders General</t>
  </si>
  <si>
    <t>Londonderry - Altnagelvin Area Hospital - Renal Unit</t>
  </si>
  <si>
    <t>Cambridge - Cambridge Dialysis Centre - Cambridge Dialysis Centre</t>
  </si>
  <si>
    <t>Aberdeen - Aberdeen Royal Infirmary - Renal Unit</t>
  </si>
  <si>
    <t>Kirkwall - Balfour Hospital - Orkney</t>
  </si>
  <si>
    <t>Antrim - Antrim Area Hospital(Northern Trust) - Antrim Renal Unit</t>
  </si>
  <si>
    <t>Belfast - Belfast City Hospital - Ward Floor 11</t>
  </si>
  <si>
    <t>Newry - Daisy Hill Hospital (Southern Trust) - Daisy Hill Hospital</t>
  </si>
  <si>
    <t>Omagh - Tyrone, Altnagelvin -(Western Trust) - Tyrone County Renal Unit</t>
  </si>
  <si>
    <t xml:space="preserve">Belfast - Ulster Hospital - </t>
  </si>
  <si>
    <t>Accrington - Accrington Victoria Hospital - Accrington Victoria</t>
  </si>
  <si>
    <t>York - Acorn Court - Easingwold</t>
  </si>
  <si>
    <t xml:space="preserve">Cambridge - Addenbrookes Hospital - </t>
  </si>
  <si>
    <t>Liverpool - Aintree University Hospital - Bluebell House</t>
  </si>
  <si>
    <t>Skipton - Airedale General Hospital - Skipton</t>
  </si>
  <si>
    <t>Aldeburgh - Aldeburgh Community Hospital - Aldeburgh</t>
  </si>
  <si>
    <t>Alnwick - Alnwick - Alnwick Satellite Unit</t>
  </si>
  <si>
    <t>Altrincham - Altrincham - Altrincham Dialysis Unit</t>
  </si>
  <si>
    <t xml:space="preserve">Wirral - Arrowe Park Hospital - </t>
  </si>
  <si>
    <t>Birmingham - City Hospital - City</t>
  </si>
  <si>
    <t>Barnet - Barnet General Hospital - Barnet</t>
  </si>
  <si>
    <t>Barnsley - Barnsley District General Hospital - Barnsley</t>
  </si>
  <si>
    <t>Barnstaple - Barnstaple Satellite Renal Dialysis Unit - Barnstaple Satellite Renal Dialysis Unit</t>
  </si>
  <si>
    <t xml:space="preserve">London - Barts &amp; The London Hospital - </t>
  </si>
  <si>
    <t>Basildon - Basildon University Hospital - Renal Unit</t>
  </si>
  <si>
    <t>Basingstoke - Basingstoke Dialysis Unit - Basingstoke</t>
  </si>
  <si>
    <t>Worksop - Bassetlaw Hospital - Bassetlaw</t>
  </si>
  <si>
    <t>Bedford - Bedford Dialysis Unit - Bedford</t>
  </si>
  <si>
    <t>Leeds - Beeston Dialysis Unit - Beeston</t>
  </si>
  <si>
    <t>Belgrave - Belgrave Renal Unit - Belgrave</t>
  </si>
  <si>
    <t>Bexhill-on-sea - Bexhill Hospital - Bexhill</t>
  </si>
  <si>
    <t>Wick - Caithness General Hospital - Wick</t>
  </si>
  <si>
    <t>Bodmin - Bodmin Hospital - Bodmin - Derriford</t>
  </si>
  <si>
    <t>Bodmin - Bodmin Hospital - Bodmin - Royal Cornwall</t>
  </si>
  <si>
    <t>Bognor Regis - Bognor Regis War Memorial Hospital - Bognor Regis</t>
  </si>
  <si>
    <t>London - Borough Kidney Treatment Centre - Borough</t>
  </si>
  <si>
    <t>Banff - Campbell Hospital - Portsoy</t>
  </si>
  <si>
    <t>Boston - Boston Dialysis Centre - Boston</t>
  </si>
  <si>
    <t>Bridlington - Bridlington &amp; District Hospital - Bridlington</t>
  </si>
  <si>
    <t>Bristol - Bright Dialysis Unit - Bright Dialysis Unit</t>
  </si>
  <si>
    <t>Liverpool - Broadgreen Hospital - Broadgreen</t>
  </si>
  <si>
    <t>Bromley - Bromley Dialysis Unit - Bromley</t>
  </si>
  <si>
    <t>Aberystwyth - Bronglais Hospital - Aberystwyth</t>
  </si>
  <si>
    <t xml:space="preserve">Chelmsford - Broomfield Hospital - </t>
  </si>
  <si>
    <t>Dover - Buckland Hospital - Dover</t>
  </si>
  <si>
    <t>Burnley - Burnley General Hospital - Burnley</t>
  </si>
  <si>
    <t>Halifax - Calderdale Dialysis Unit (Halifax) - Calderdale Royal Hospital</t>
  </si>
  <si>
    <t>London - Camberwell Dialysis Unit - Camberwell</t>
  </si>
  <si>
    <t>London - Camden Dialysis unit - Camden - Royal Free (Fresenius)</t>
  </si>
  <si>
    <t>Cannock - Cannock Chase Hospital - Cannock</t>
  </si>
  <si>
    <t>Cardiff - Cardiff North Dialysis Unit - Cardiff North</t>
  </si>
  <si>
    <t>Cardiff - Cardiff South Renal Unit - Cardiff South</t>
  </si>
  <si>
    <t>Sutton Coldfield - Castle Vale Renal Unit - Castle Vale</t>
  </si>
  <si>
    <t>Nottingham - Centenary Wing - Centenary Wing</t>
  </si>
  <si>
    <t>Manchester - Central Manchester Dialysis Centre - Central Manchester Dialysis Satellite Unit</t>
  </si>
  <si>
    <t>London - Central Middlesex Hospital - Central Middlesex</t>
  </si>
  <si>
    <t>Eastleigh - Chandlers Ford Dialysis unit - Chandler's Ford</t>
  </si>
  <si>
    <t>Peterborough - Chandra Mistry Dialysis Unit - Edith Cavell Campus</t>
  </si>
  <si>
    <t>Chesterfield - Chesterfield &amp; North Derbyshire Royal Hospital - Chesterfield</t>
  </si>
  <si>
    <t>Chorley - Chorley &amp; South Ribble Hospital - Chorley &amp; District</t>
  </si>
  <si>
    <t>Oxford - Churchill Hospital - Oxford Kidney Unit</t>
  </si>
  <si>
    <t>Hereford - Hereford Dialysis Unit - Hereford</t>
  </si>
  <si>
    <t>Wirral - Clatterbridge Hospital - Clatterbridge</t>
  </si>
  <si>
    <t>Lytham St Annes - Clifton Hospital - Clifton</t>
  </si>
  <si>
    <t xml:space="preserve">Colchester - Colchester General Hospital - </t>
  </si>
  <si>
    <t>London - Collier Wood Dialysis Unit - Colliers Wood</t>
  </si>
  <si>
    <t>Corby - Corby Renal Dialysis Unit - Corby</t>
  </si>
  <si>
    <t>Bristol - Cossham Hospital - Cossham</t>
  </si>
  <si>
    <t>Chester - Countess of Chester Hospital - Chester</t>
  </si>
  <si>
    <t>Elgin - Dr Gray's Hospital - Elgin</t>
  </si>
  <si>
    <t>Crawley - Crawley Kidney Treatment Centre - Crawley - Royal Sussex</t>
  </si>
  <si>
    <t>Crawley - Crawley Kidney Treatment Centre - Crawley - St Helier</t>
  </si>
  <si>
    <t>Cromer - Cromer &amp; District Hospital - Cromer</t>
  </si>
  <si>
    <t>Carlisle - Cumberland Infirmary - Renal Unit</t>
  </si>
  <si>
    <t>Dartford - Darent Valley Hospital - Dartford</t>
  </si>
  <si>
    <t>Darlington - Darlington Memorial Hospital - Darlington</t>
  </si>
  <si>
    <t xml:space="preserve">Plymouth - Derriford Hospital - </t>
  </si>
  <si>
    <t>Dewsbury - Dewsbury Dialysis Unit - Dewsbury &amp; District Hospital</t>
  </si>
  <si>
    <t>Grimsby - Diana, Princess of Wales Hospital - Grimsby</t>
  </si>
  <si>
    <t>Doncaster - Doncaster Royal Infirmary - Ward 32</t>
  </si>
  <si>
    <t>Dorchester - Dorset County Hospital - The Dorset Renal Unit</t>
  </si>
  <si>
    <t>Lerwick - Gilbert Bain Hospital - Renal Unit</t>
  </si>
  <si>
    <t>London - Dulwich Hospital - Dulwich</t>
  </si>
  <si>
    <t>Southall - Ealing Hospital - Ealing</t>
  </si>
  <si>
    <t>Eastbourne, - Eastbourne Dialysis Unit - Eastbourne Dialysis Unit</t>
  </si>
  <si>
    <t>Edgware - Edgware Hospital - Edgware</t>
  </si>
  <si>
    <t>Epsom - Epsom - Epsom</t>
  </si>
  <si>
    <t>Farnborough - Farnborough Dialysis Unit - Farnborough</t>
  </si>
  <si>
    <t>Cinderford - Forest of Dean Dialysis Unit - Forest of Dean</t>
  </si>
  <si>
    <t xml:space="preserve">Newcastle-upon-Tyne - Freeman Hospital - </t>
  </si>
  <si>
    <t>Frome - Frome Community Hospital - Frome</t>
  </si>
  <si>
    <t>Nuneaton - George Eliot Hospital - Nuneaton</t>
  </si>
  <si>
    <t xml:space="preserve">Gloucester - Gloucestershire Royal Hospital - </t>
  </si>
  <si>
    <t>Grantham - Grantham Dialysis Unit - Grantham</t>
  </si>
  <si>
    <t>Swindon - Great Western Hospital - Swindon</t>
  </si>
  <si>
    <t>London - Guy's and St Thomas's Hospital - Guy's Hospital</t>
  </si>
  <si>
    <t>London - Guy's and St Thomas's Hospital - 4th floor dialysis</t>
  </si>
  <si>
    <t>Runcorn - Halton General Hospital - Halton</t>
  </si>
  <si>
    <t>Leicester - Hamilton Renal Unit - Hamilton</t>
  </si>
  <si>
    <t>London - Hammersmith Hospital - Hammersmith</t>
  </si>
  <si>
    <t>Harrogate - Harrogate District Hospital - Harrogate</t>
  </si>
  <si>
    <t>Havant - Havant Dialysis Unit - Havant</t>
  </si>
  <si>
    <t>Middlesex - Hayes Cottage Hospital - Hayes</t>
  </si>
  <si>
    <t>Birmingham - Heartlands Hospital - Glaxo Renal Unit</t>
  </si>
  <si>
    <t>Kidderminster - Kidderminster Hospital - Kidderminster - QEH</t>
  </si>
  <si>
    <t>Birmingham - Kings Norton Dialysis Unit - Kings Norton</t>
  </si>
  <si>
    <t>Greenock - Inverclyde Royal Hospital - Inverclyde</t>
  </si>
  <si>
    <t>Inverurie - Inverurie Hospital - Inverurie</t>
  </si>
  <si>
    <t>London - Highgate Dialysis Unit - Highgate</t>
  </si>
  <si>
    <t>Huntingdon - Hinchingbrooke Hospital - Hinchingbrooke</t>
  </si>
  <si>
    <t>Honiton - Honition Hospital - Honiton</t>
  </si>
  <si>
    <t>Banbury - Horton General Hospital - Horton</t>
  </si>
  <si>
    <t>Huddersfield - Huddersfield Dialysis Unit - Huddersfield Royal Infirmary</t>
  </si>
  <si>
    <t>Huddersfield - Huddersfield Royal Infirmary - Huddersfield</t>
  </si>
  <si>
    <t xml:space="preserve">Hull - Hull Royal Infirmary - </t>
  </si>
  <si>
    <t>Ilkeston - Ilkeston Community Hospital - Ilkeston</t>
  </si>
  <si>
    <t xml:space="preserve">Ipswich - Ipswich Hospital - </t>
  </si>
  <si>
    <t>Middlesbrough - James Cook University Hospital - Renal Dialysis Unit</t>
  </si>
  <si>
    <t>Great Yarmouth - James Paget Hospital - James Paget</t>
  </si>
  <si>
    <t xml:space="preserve">Canterbury - Kent &amp; Canterbury Hospital - </t>
  </si>
  <si>
    <t>Kettering - Kettering General Hospital - Kettering</t>
  </si>
  <si>
    <t>Kidderminster - Kidderminster Hospital - Kidderminster - Russels Hall</t>
  </si>
  <si>
    <t>Lichfield - Samuel Johnson Community Hospital - Lichfield - QEH</t>
  </si>
  <si>
    <t>Ilford - King George Hospital - King George Satellite Unit</t>
  </si>
  <si>
    <t xml:space="preserve">London - King's College Hospital - </t>
  </si>
  <si>
    <t>London - King's College Hospital - Fisk/Cheere Ward</t>
  </si>
  <si>
    <t>Sutton-in-ashfield - Kings Mill Hospital - Kings Mill</t>
  </si>
  <si>
    <t>Walsall - Walsall Dialysis Centre - Walsall - QEH</t>
  </si>
  <si>
    <t>Worcester - Worcester Dialysis Unit - Worcester</t>
  </si>
  <si>
    <t>Kingston Upon Thames - Kingston Dialysis Unit - Kingston</t>
  </si>
  <si>
    <t>Bristol - Knowle West Health Park - South Bristol</t>
  </si>
  <si>
    <t>Launceston - Launceston Hospital - Launceston Dialysis Unit</t>
  </si>
  <si>
    <t xml:space="preserve">Leicester - Leicester General Hospital - </t>
  </si>
  <si>
    <t>Crewe - Leighton Hospital - Leighton</t>
  </si>
  <si>
    <t>Lincoln - Lincoln County Hospital - Lincoln</t>
  </si>
  <si>
    <t>Nottingham - Lings Bar - Lings Bar</t>
  </si>
  <si>
    <t xml:space="preserve">Stevenage - Lister Hospital - </t>
  </si>
  <si>
    <t>Birmingham - Aston Cross Dialysis Centre - Aston Cross Business Park</t>
  </si>
  <si>
    <t>Pontyclun - Llantrisant Dialysis Centre - Llantrisant</t>
  </si>
  <si>
    <t>London - London Bridge Hospital - London Bridge - Guy's</t>
  </si>
  <si>
    <t>London - London Bridge Hospital - London Bridge - Kings</t>
  </si>
  <si>
    <t>London - London Holiday Dialysis Centre - London Holiday</t>
  </si>
  <si>
    <t>Loughborough - Loughborough Hospital - Loughborough</t>
  </si>
  <si>
    <t>Luton - Luton &amp; Dunstable Hospital - Luton &amp; Dunstable</t>
  </si>
  <si>
    <t>Airdrie - University Hospital Monklands - Monklands Hospital</t>
  </si>
  <si>
    <t>Macclesfield - Macclesfield District General Hospital - Macclesfield Dialysis unit</t>
  </si>
  <si>
    <t>Maidstone - Maidstone Hospital - Maidstone</t>
  </si>
  <si>
    <t xml:space="preserve">Manchester - Manchester Royal Infirmary - </t>
  </si>
  <si>
    <t>Thornton Heath - Mayday University Hospital - Mayday</t>
  </si>
  <si>
    <t>Gillingham - Medway Maritime Hospital - Medway</t>
  </si>
  <si>
    <t>Lymington - Milford-on-Sea War Memorial Hospital - Milford-on-Sea</t>
  </si>
  <si>
    <t>Milton Keynes - Milton Keynes General Hospital - Milton Keynes</t>
  </si>
  <si>
    <t>Mexborough - Montagu Hospital - Dearne Valley</t>
  </si>
  <si>
    <t>Dundee - Ninewells Hospital - Renal Dialysis Unit, Level 4</t>
  </si>
  <si>
    <t xml:space="preserve">Swansea - Morriston Hospital - </t>
  </si>
  <si>
    <t>Taunton - Musgrove Park Hospital - Taunton - Royal Devon</t>
  </si>
  <si>
    <t>Taunton - Musgrove Park Hospital - Taunton - Southmead</t>
  </si>
  <si>
    <t>London - New Cross Gate Dialysis Unit - New Cross Gate</t>
  </si>
  <si>
    <t xml:space="preserve">Wolverhampton - New Cross Hospital - </t>
  </si>
  <si>
    <t>London - Newham University Hospital - Newham</t>
  </si>
  <si>
    <t>Newport - Newport Renal Unit - Newport Renal Unit</t>
  </si>
  <si>
    <t xml:space="preserve">Norwich - Norfolk &amp; Norwich University Hospital - </t>
  </si>
  <si>
    <t>Manchester - North Manchester General Hospital - North Manchester Dialysis unit</t>
  </si>
  <si>
    <t>London - North Middlesex Hospital - North Middlesex</t>
  </si>
  <si>
    <t>Middlesbrough - North Ormesby Dialysis Centre - North Ormesby</t>
  </si>
  <si>
    <t>North Shields - North Shields Satellite Unit - North Shields Satellite Unit</t>
  </si>
  <si>
    <t>London - North Wandsworth Dialysis Unit - North Wandsworth</t>
  </si>
  <si>
    <t>Northampton - Northampton Dialysis Unit - Northampton Dialysis Unit</t>
  </si>
  <si>
    <t>Peterhead - Peterhead Community Hospital - Peterhead</t>
  </si>
  <si>
    <t xml:space="preserve">Sheffield - Northern General Hospital - SHEFFIELD - </t>
  </si>
  <si>
    <t>Harrow - Northwick Park Hospital - Northwick Park</t>
  </si>
  <si>
    <t xml:space="preserve">Nottingham - Nottingham City Hospital - </t>
  </si>
  <si>
    <t>Oldham - Oldham Renal Unit - Oldham</t>
  </si>
  <si>
    <t>Grays - Orsett Hospital - Orsett</t>
  </si>
  <si>
    <t>Peterborough - Peterborough District Hospital - Peterborough</t>
  </si>
  <si>
    <t>Wolverhampton - Pond Lane Dialysis unit - Pond Lane</t>
  </si>
  <si>
    <t>Pontefract - Pontefract Dialysis Unit - Pontefract General Infirmary</t>
  </si>
  <si>
    <t>Pontypool - Pontypool Dialysis Unit - Pontypool</t>
  </si>
  <si>
    <t>Poole - Poole Dialysis Unit - Poole</t>
  </si>
  <si>
    <t>Manchester - Prestwich Hospital - Prestwich self care unit</t>
  </si>
  <si>
    <t>Merthyr Tydfil - Prince Charles Hospital - Prince Charles</t>
  </si>
  <si>
    <t>Telford - Princess Royal Hospital - Telford</t>
  </si>
  <si>
    <t xml:space="preserve">Dunfermline - Queen Margaret Hospital - </t>
  </si>
  <si>
    <t>Purley - Purley Dialysis Unit - Purley</t>
  </si>
  <si>
    <t>Portsmouth - Queen Alexandra Hospital - Wessex Kidney Centre</t>
  </si>
  <si>
    <t xml:space="preserve">Hereford - Hereford Dialysis Unit - </t>
  </si>
  <si>
    <t xml:space="preserve">Inverness - Raigmore Hospital - </t>
  </si>
  <si>
    <t>London - Queen Elizabeth Hospital, Woolwich - Woolwich</t>
  </si>
  <si>
    <t>Margate - Queen Elizabeth the Queen Mother Hospital - Margate</t>
  </si>
  <si>
    <t>Sidcup - Queen Mary's Hospital - Sidcup</t>
  </si>
  <si>
    <t>Romford - Queen's Hospital - Queen's Hospital</t>
  </si>
  <si>
    <t>Nottingham - Queens Medical Centre - Queens Medical Centre</t>
  </si>
  <si>
    <t>Birmingham - Kings Norton Dialysis Unit - Unit 1 &amp; 2 Wharfside</t>
  </si>
  <si>
    <t>Rochdale - Rochdale Renal Unit/ Birch Hill Hospital - Rochdale</t>
  </si>
  <si>
    <t>Rotherham - Rotherham District General Hospital - Rotherham</t>
  </si>
  <si>
    <t>Bracknell - Royal Berkshire Bracknell Clinic - Bracknell</t>
  </si>
  <si>
    <t>Reading - Royal Berkshire Hospital - Medical Division Office, Battle Block</t>
  </si>
  <si>
    <t>Blackburn - Royal Blackburn Hospital - Blackburn</t>
  </si>
  <si>
    <t>Bolton - Royal Bolton Hospital - Bolton</t>
  </si>
  <si>
    <t>Bournemouth - Royal Bournemouth Hospital - Bournemouth</t>
  </si>
  <si>
    <t xml:space="preserve">Truro - Royal Cornwall Hospital - </t>
  </si>
  <si>
    <t>Glasgow - Royal Hospital for Children, Glasgow - Paediatric Renal Unit</t>
  </si>
  <si>
    <t xml:space="preserve">Edinburgh - Royal Infirmary of Edinburgh - </t>
  </si>
  <si>
    <t xml:space="preserve">Derby - Royal Derby Hospital - </t>
  </si>
  <si>
    <t xml:space="preserve">Exeter - Royal Devon and Exeter Hospital - </t>
  </si>
  <si>
    <t>Exeter - Royal Devon and Exeter Hospital (Heavitree) - Heavitree</t>
  </si>
  <si>
    <t>London - Royal Free Hospital - U3 Renal Admin</t>
  </si>
  <si>
    <t>Warwick - Royal Leamington Spa Rehabilitation Hospital - Whitnash</t>
  </si>
  <si>
    <t>Liverpool - Royal Liverpool University Hospital - 6C Link Unit</t>
  </si>
  <si>
    <t xml:space="preserve">Preston - Royal Preston Hospital - </t>
  </si>
  <si>
    <t xml:space="preserve">Shrewsbury - Royal Shrewsbury Hospital - </t>
  </si>
  <si>
    <t>Stoke-on-Trent - Royal Stoke University Hospital - The Kidney Unit</t>
  </si>
  <si>
    <t>Brighton - Royal Sussex County Hospital - Wessex Kidney Unit</t>
  </si>
  <si>
    <t>Bath - Royal United Hospital - Bath</t>
  </si>
  <si>
    <t>Birmingham - Runcorn Road Dialysis Unit - Balsall Heath</t>
  </si>
  <si>
    <t xml:space="preserve">Dudley - Russells Hall Hospital - </t>
  </si>
  <si>
    <t xml:space="preserve">Salford - Salford Royal Hospital - </t>
  </si>
  <si>
    <t>Sailsbury - Salisbury District Hospital - Salisbury</t>
  </si>
  <si>
    <t>Lichfield - Samuel Johnson Community Hospital - Samuel Johnson Community Hospital</t>
  </si>
  <si>
    <t>Lichfield - Samuel Johnson Community Hospital - Lichfield - Heartlands</t>
  </si>
  <si>
    <t>Llandrindod Wells - Llandrindod Wells Hospital - War Memorial Hospital</t>
  </si>
  <si>
    <t>Scarborough - Scarborough General Hospital - Scarborough</t>
  </si>
  <si>
    <t>Scunthorpe - Scunthorpe General Hospital - Scunthorpe</t>
  </si>
  <si>
    <t>Leeds - Seacroft B Dialysis Unit - B Ward</t>
  </si>
  <si>
    <t>Leeds - Seacroft R &amp; S Dialysis Unit - R&amp;S Wards</t>
  </si>
  <si>
    <t>Gloucester - Severn Satellite, Gloucestershire Royal - Severn</t>
  </si>
  <si>
    <t>Sheffield - Sheffield Dialysis Centre - Heeley</t>
  </si>
  <si>
    <t>Skegness - Skegness Renal unit - Skegness</t>
  </si>
  <si>
    <t>Solihull - Solihull District General Hospital - Solihull District General</t>
  </si>
  <si>
    <t>Torquay - South Devon Kidney Unit - South Devon (Torquay) - Derriford</t>
  </si>
  <si>
    <t>Torquay - South Devon Kidney Unit Torquay - South Devon (Torquay) - Royal Devon</t>
  </si>
  <si>
    <t>Kingsbridge - South Hams Hospital - South Hams Dialysis Unit</t>
  </si>
  <si>
    <t>South Molton - South Molton Hospital - South Molton</t>
  </si>
  <si>
    <t xml:space="preserve">Southend - Southend University Hospital - </t>
  </si>
  <si>
    <t>Bristol - Southmead Hospital - Richard Bright Renal Unit</t>
  </si>
  <si>
    <t>Southport - Southport &amp; Formby District General Hospital - Southport</t>
  </si>
  <si>
    <t>Redditch - Redditch Kidney Treatment Centre - Redditch</t>
  </si>
  <si>
    <t>St Albans - St Albans City Hospital - St Albans City</t>
  </si>
  <si>
    <t>London - St Charles Hospital - St Charles</t>
  </si>
  <si>
    <t>Rugby - St Cross Hospital - Rugby</t>
  </si>
  <si>
    <t>London - St George's Hospital - Renal Portacabins, Knightsbridge Wing</t>
  </si>
  <si>
    <t>St Helens - St Helens - St Helens</t>
  </si>
  <si>
    <t>Carshalton - St Helier Hospital - South West Thames Renal Unit</t>
  </si>
  <si>
    <t xml:space="preserve">Leeds - St James's University Hospital - </t>
  </si>
  <si>
    <t>London - St John &amp; Elizabeth Hospital - St John and Elizabeth - Royal Free</t>
  </si>
  <si>
    <t>Livingston - St John's Hospital - St John's</t>
  </si>
  <si>
    <t>London - St John &amp; Elizabeth Hospital - St John and Elizabeth - King's</t>
  </si>
  <si>
    <t>London - St John &amp; Elizabeth Hospital - St John and Elizabeth - Guy's</t>
  </si>
  <si>
    <t>Bradford - St Luke's Hospital - Bradford Renal Unit</t>
  </si>
  <si>
    <t>Newport - St Mary's Hospital - Isle of Wight</t>
  </si>
  <si>
    <t>London - St Pancras Hospital - Mary Rankin Self Care Unit</t>
  </si>
  <si>
    <t>London - St Pancras Hospital - Mary Rankin Dialysis Unit</t>
  </si>
  <si>
    <t>Glasgow - Stobhill Hospital - Stobhill</t>
  </si>
  <si>
    <t>Newport - St Woolos Hospital - St Woolos</t>
  </si>
  <si>
    <t>Stafford - Stafford Hospital - Stafford</t>
  </si>
  <si>
    <t>Stockport - Stockport Dialysis Unit - Stockport</t>
  </si>
  <si>
    <t>Aylesbury - Stoke Mandeville Hospital - Stoke Mandeville</t>
  </si>
  <si>
    <t>Stratford-upon-avon - Stratford Hospital - Stratford</t>
  </si>
  <si>
    <t>Sunderland - Sunderland Royal Hospital - Renal Unit</t>
  </si>
  <si>
    <t>Sutton - Sutton Dialysis Unit - Sutton - St Helier</t>
  </si>
  <si>
    <t>Sutton - Sutton Dialysis Unit - Sutton - St George's</t>
  </si>
  <si>
    <t>London - Sydenham Dialysis Unit - Sydenham</t>
  </si>
  <si>
    <t>Stranraer - The Galloway Hospital - Stranraer</t>
  </si>
  <si>
    <t>Ashton Under Lyne - Tameside General Hospital - Tameside Dialysis unit</t>
  </si>
  <si>
    <t>London - Thamesmead Kidney Treatment Centre - Thamesmead Kidney Treatment Centre</t>
  </si>
  <si>
    <t>Gateshead - The Gateshead Satellite Unit - The Gateshead Satellite Unit</t>
  </si>
  <si>
    <t>Harlow - The Princess Alexandra Hospital - Harlow</t>
  </si>
  <si>
    <t>Kings Lynn - The Queen Elizabeth Hospital - Kings Lynn</t>
  </si>
  <si>
    <t xml:space="preserve">London - The Royal London Hospital - </t>
  </si>
  <si>
    <t xml:space="preserve">York - The York Hospital - </t>
  </si>
  <si>
    <t>Tipton - Tipton Dialysis Centre - Tipton - Russels Hall</t>
  </si>
  <si>
    <t>Birmingham - Sparkhill Dialysis Unit - Sparkhill</t>
  </si>
  <si>
    <t>Tipton - Tipton Dialysis Centre - Tipton - New Cross</t>
  </si>
  <si>
    <t>Southampton - Totton Dialysis Unit - Totton</t>
  </si>
  <si>
    <t>Tunbridge Wells - Tunbridge Wells Kidney Treatment Centre - Tunbridge Wells</t>
  </si>
  <si>
    <t xml:space="preserve">London - University College Hospital - </t>
  </si>
  <si>
    <t>Aintree - Fresenius - University Hospital Aintree - Aintree - Fresenius</t>
  </si>
  <si>
    <t>Coventry - University Hospital Coventry &amp; Warwickshire - Renal Services, East Wing</t>
  </si>
  <si>
    <t>Kilmarnock - University Hospital Crosshouse - Renal Office, Ground Floor</t>
  </si>
  <si>
    <t>London - University Hospital Lewisham - Forest Hill</t>
  </si>
  <si>
    <t>Durham - University Hospital of North Durham - Durham Dryburn</t>
  </si>
  <si>
    <t>Stockton On Tees - University Hospital of North Tees - Stockton</t>
  </si>
  <si>
    <t xml:space="preserve">Cardiff - University Hospital of Wales - </t>
  </si>
  <si>
    <t>Alexandria - Vale of Leven Hospital - Vale of Leven</t>
  </si>
  <si>
    <t xml:space="preserve">Kirkcaldy - Victoria Hospital, Kirkcaldy - </t>
  </si>
  <si>
    <t>Walsall - Walsall Dialysis Centre - Walsall Dialysis Centre</t>
  </si>
  <si>
    <t>Tipton - Tipton Dialysis Centre - Tipton - QEH</t>
  </si>
  <si>
    <t>Warrington - Warrington Hospital - Warrington</t>
  </si>
  <si>
    <t>Washington - Washington - Washington</t>
  </si>
  <si>
    <t>Liverpool - Waterloo Day Hospital - Waterloo</t>
  </si>
  <si>
    <t>Watford - Watford General Hospital - Watford</t>
  </si>
  <si>
    <t xml:space="preserve">Welshpool - Welshpool - </t>
  </si>
  <si>
    <t>West Byfleet - West Byfleet Dialysis Centre - West Byfleet - St Helier</t>
  </si>
  <si>
    <t>Penzance - West Cornwall Hospital - Aubrey Williams</t>
  </si>
  <si>
    <t>Whitehaven - West Cumberland Hospital - Whitehaven</t>
  </si>
  <si>
    <t>London - West London Renal &amp; Transplant Centre - West London Renal &amp; Transplant Centre</t>
  </si>
  <si>
    <t>Isleworth - West Middlesex University Hospital - West Middlesex</t>
  </si>
  <si>
    <t>Bury St Edmunds - West Suffolk Hospital - Bury St Edmunds</t>
  </si>
  <si>
    <t>Carmarthen - West Wales Hospital - West Wales</t>
  </si>
  <si>
    <t>Cardiff - West Wing Dialysis Unit - Cardiff Royal Infirmary</t>
  </si>
  <si>
    <t>Edinburgh - Western General Hospital - Western General</t>
  </si>
  <si>
    <t>Stornoway - Western Isles Hospital - Stornoway</t>
  </si>
  <si>
    <t>Kendal - Westmorland General Hospital - Westmorland General</t>
  </si>
  <si>
    <t>Weston-super-mare - Weston General Hospital - Weston-super-Mare</t>
  </si>
  <si>
    <t>London - Whipps Cross University Hospital - Whipps Cross</t>
  </si>
  <si>
    <t>Wigan - Wigan Health Centre - Wigan</t>
  </si>
  <si>
    <t>Ashford - William Harvey Hospital - William Harvey</t>
  </si>
  <si>
    <t>Windsor - Windsor Dialysis Unit - Windsor</t>
  </si>
  <si>
    <t>Haverfordwest - Withybush General Hospital - Withybush</t>
  </si>
  <si>
    <t>Birmingham - Woodgate Valley Dialysis Unit - Woodgate Valley</t>
  </si>
  <si>
    <t>Worcester - Worcester Dialysis Unit - 12-16 Great Western Business Park</t>
  </si>
  <si>
    <t>Great Bridge - Great Bridge Kidney treatment Centre - Great Bridge</t>
  </si>
  <si>
    <t>Worthing - Worthing &amp; Southlands Hospital - Worthing</t>
  </si>
  <si>
    <t>Wrexham - Wrexham Maelor Hospital - Renal Unit</t>
  </si>
  <si>
    <t>High Wycombe - Wycombe Hospital - Wycombe</t>
  </si>
  <si>
    <t>Manchester - Wythenshawe Hospital - Wythenshawe</t>
  </si>
  <si>
    <t>Yeovil - Yeovil Dialysis Centre - Yeovil - Royal Devon</t>
  </si>
  <si>
    <t>Yeovil - Yeovil Dialysis Centre - Yeovil - Southmead</t>
  </si>
  <si>
    <t>Yeovil - Yeovil Dialysis Centre - Yeovil - Dorset</t>
  </si>
  <si>
    <t>Yeovil - Yeovil Dialysis Centre - Unit 1-4 Bartec 4</t>
  </si>
  <si>
    <t>Tremadog - Ysbyty Alltwen - Alltwen</t>
  </si>
  <si>
    <t xml:space="preserve">Rhyl - Ysbyty Glan Clwyd (Rhyl) - </t>
  </si>
  <si>
    <t>Bangor - Ysbyty Gwynedd (Bangor) - Elider Renal Unit</t>
  </si>
  <si>
    <t xml:space="preserve">Birmingham - Queen Elizabeth Hospital, Birmingham - </t>
  </si>
  <si>
    <t>Smethwick - Smethwick Dialysis Centre - Smethwick</t>
  </si>
  <si>
    <t>Walsall - Walsall Kidney Treatment Centre - Walsall Kidney Treatment Centre</t>
  </si>
  <si>
    <t>London - Charing Cross Hospital - Charing Cross</t>
  </si>
  <si>
    <t>Coventry - Clay Lane Medical Centre - Clay Lane</t>
  </si>
  <si>
    <t>London - Tottenham Hale Kidney and Urology Centre - Tottenham Hale Kidney and Urology Centre</t>
  </si>
  <si>
    <t>site_name</t>
  </si>
  <si>
    <t>hosp code</t>
  </si>
  <si>
    <t>sat_code</t>
  </si>
  <si>
    <t>Main Unit:</t>
  </si>
  <si>
    <t>OK?</t>
  </si>
  <si>
    <r>
      <t>Please return the spreadsheet to </t>
    </r>
    <r>
      <rPr>
        <b/>
        <sz val="10"/>
        <color theme="1"/>
        <rFont val="Calibri"/>
        <family val="2"/>
        <scheme val="minor"/>
      </rPr>
      <t>UKRR.DATA@NHS.NET</t>
    </r>
    <r>
      <rPr>
        <sz val="10"/>
        <color theme="1"/>
        <rFont val="Calibri"/>
        <family val="2"/>
        <scheme val="minor"/>
      </rPr>
      <t> from an NHS.net account 
or your Hospital Trust account if nhs.net not available. 
If you have any queries please contact your data manager at the UK Renal Registry</t>
    </r>
  </si>
  <si>
    <t>Unit HD</t>
  </si>
  <si>
    <t>Home HD</t>
  </si>
  <si>
    <t>Transplant</t>
  </si>
  <si>
    <t>Chronic Kidney Disease (CKD) </t>
  </si>
  <si>
    <t>Main treatment centre</t>
  </si>
  <si>
    <t>OK2</t>
  </si>
  <si>
    <t>GK1</t>
  </si>
  <si>
    <t>GK2</t>
  </si>
  <si>
    <t>GK3</t>
  </si>
  <si>
    <t>GK4</t>
  </si>
  <si>
    <t>label</t>
  </si>
  <si>
    <t>row</t>
  </si>
  <si>
    <t>col</t>
  </si>
  <si>
    <t>rank/matrix/order</t>
  </si>
  <si>
    <t>Sitecode</t>
  </si>
  <si>
    <t>X9999999</t>
  </si>
  <si>
    <t>`</t>
  </si>
  <si>
    <t xml:space="preserve"> </t>
  </si>
  <si>
    <t>Sat Sitecode</t>
  </si>
  <si>
    <t>Sat actual</t>
  </si>
  <si>
    <t>Sitename</t>
  </si>
  <si>
    <t>Date Of Birth</t>
  </si>
  <si>
    <t>Date of Positive test</t>
  </si>
  <si>
    <t>submission date</t>
  </si>
  <si>
    <t>put in row code</t>
  </si>
  <si>
    <t>sat_sites</t>
  </si>
  <si>
    <t>main site</t>
  </si>
  <si>
    <t>Select satellite if applicable</t>
  </si>
  <si>
    <t>Code</t>
  </si>
  <si>
    <t>Code2</t>
  </si>
  <si>
    <t>Submission Date</t>
  </si>
  <si>
    <t>Please return the spreadsheet to UKRR.DATA@NHS.NET from an NHS.net account or your Hospital Trust account if nhs.net not available. If you have any queries please contact your data manager at the UK Renal Registry</t>
  </si>
  <si>
    <t>Site code</t>
  </si>
  <si>
    <t>Main Unit code</t>
  </si>
  <si>
    <t>Main unit name</t>
  </si>
  <si>
    <t>Clean NHS number</t>
  </si>
  <si>
    <t>MTC code</t>
  </si>
  <si>
    <t>satellite code</t>
  </si>
  <si>
    <t>satellite name</t>
  </si>
  <si>
    <t>Extra conditional formatting checks</t>
  </si>
  <si>
    <t>renal test</t>
  </si>
  <si>
    <t>&lt;</t>
  </si>
  <si>
    <t>date of death</t>
  </si>
  <si>
    <t xml:space="preserve">Ethnicity </t>
  </si>
  <si>
    <t>White</t>
  </si>
  <si>
    <t>Black</t>
  </si>
  <si>
    <t>Asian</t>
  </si>
  <si>
    <t>Other</t>
  </si>
  <si>
    <t>Unknown</t>
  </si>
  <si>
    <t>Gender</t>
  </si>
  <si>
    <t>Male</t>
  </si>
  <si>
    <t>Female</t>
  </si>
  <si>
    <t>Date of Death</t>
  </si>
  <si>
    <t xml:space="preserve">Scotland's equivalent is called a CHI number; a similar system is also used in Northern Ireland with each one of the three using the same format but with non-overlapping number blocks, thus preventing the issue of the same number by more than one system. </t>
  </si>
  <si>
    <t xml:space="preserve">Currently issued numbers for England, Wales and the Isle of Man are from 400 000 000 to 499 999 999 and 600 000 000 to 708 800 001. Current numbers in England also include 3xx xxx xxxx and 72x xxx xxxx. Unavailable number ranges include 320 000 001 to 399 999 999 (allocated to the Northern Irish system) and 010 101 0000 to 311 299 9999 (used for CHI numbers in Scotland). </t>
  </si>
  <si>
    <t>The current CHI number consists of the 6 digit Date of Birth (DDMMYY) followed by a 3 digit sequence number and a check digit. The ninth digit is always even for females and odd for males.</t>
  </si>
  <si>
    <t>H&amp;C/CHI number</t>
  </si>
  <si>
    <t>Ethnicity</t>
  </si>
  <si>
    <t>Please return the spreadsheet to UKRR.DATA@NHS.NET from an NHS.net account or your Hospital Trust account if nhs.net not available. 
If you have any queries please contact your data manager at the UK Renal Registry</t>
  </si>
  <si>
    <t>H&amp;C / CHI Number</t>
  </si>
  <si>
    <t>Patient number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</si>
</sst>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0"/>
      <name val="Calibri"/>
      <family val="2"/>
      <scheme val="minor"/>
    </font>
    <font>
      <sz val="8"/>
      <color theme="1"/>
      <name val="Calibri"/>
      <family val="2"/>
      <scheme val="minor"/>
    </font>
    <font>
      <sz val="8"/>
      <color theme="0"/>
      <name val="Calibri"/>
      <family val="2"/>
      <scheme val="minor"/>
    </font>
    <font>
      <sz val="8"/>
      <name val="Calibri"/>
      <family val="2"/>
      <scheme val="minor"/>
    </font>
    <font>
      <sz val="22"/>
      <color rgb="FFFFFF0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protection locked="0"/>
    </xf>
  </cellStyleXfs>
  <cellXfs count="107">
    <xf numFmtId="0" fontId="0" fillId="0" borderId="0" xfId="0">
      <protection locked="0"/>
    </xf>
    <xf numFmtId="0" fontId="0" fillId="2" borderId="0" xfId="0" applyFill="1">
      <protection locked="0"/>
    </xf>
    <xf numFmtId="0" fontId="0" fillId="3" borderId="0" xfId="0" applyFill="1">
      <protection locked="0"/>
    </xf>
    <xf numFmtId="0" fontId="1" fillId="3" borderId="0" xfId="0" applyFont="1" applyFill="1">
      <protection locked="0"/>
    </xf>
    <xf numFmtId="0" fontId="2" fillId="3" borderId="0" xfId="0" applyFont="1" applyFill="1">
      <protection locked="0"/>
    </xf>
    <xf numFmtId="0" fontId="3" fillId="3" borderId="0" xfId="0" applyFont="1" applyFill="1">
      <protection locked="0"/>
    </xf>
    <xf numFmtId="0" fontId="3" fillId="3" borderId="0" xfId="0" applyFont="1" applyFill="1" applyAlignment="1">
      <alignment horizontal="right"/>
      <protection locked="0"/>
    </xf>
    <xf numFmtId="0" fontId="2" fillId="3" borderId="0" xfId="0" applyFont="1" applyFill="1" applyAlignment="1">
      <alignment horizontal="right"/>
      <protection locked="0"/>
    </xf>
    <xf numFmtId="0" fontId="3" fillId="3" borderId="0" xfId="0" applyFont="1" applyFill="1" applyAlignment="1">
      <alignment horizontal="left"/>
      <protection locked="0"/>
    </xf>
    <xf numFmtId="14" fontId="2" fillId="3" borderId="0" xfId="0" applyNumberFormat="1" applyFont="1" applyFill="1">
      <protection locked="0"/>
    </xf>
    <xf numFmtId="0" fontId="0" fillId="4" borderId="0" xfId="0" applyFill="1">
      <protection locked="0"/>
    </xf>
    <xf numFmtId="0" fontId="5" fillId="3" borderId="0" xfId="0" applyFont="1" applyFill="1" applyAlignment="1">
      <protection locked="0"/>
    </xf>
    <xf numFmtId="0" fontId="1" fillId="3" borderId="0" xfId="0" applyFont="1" applyFill="1" applyAlignment="1">
      <alignment horizontal="right"/>
      <protection locked="0"/>
    </xf>
    <xf numFmtId="0" fontId="0" fillId="0" borderId="0" xfId="0" applyAlignment="1">
      <alignment horizontal="left"/>
      <protection locked="0"/>
    </xf>
    <xf numFmtId="14" fontId="0" fillId="2" borderId="1" xfId="0" applyNumberFormat="1" applyFill="1" applyBorder="1" applyAlignment="1">
      <alignment horizontal="left"/>
      <protection locked="0"/>
    </xf>
    <xf numFmtId="0" fontId="6" fillId="0" borderId="0" xfId="0" applyFont="1">
      <protection locked="0"/>
    </xf>
    <xf numFmtId="0" fontId="0" fillId="2" borderId="1" xfId="0" applyFill="1" applyBorder="1" applyAlignment="1">
      <alignment horizontal="left"/>
      <protection locked="0"/>
    </xf>
    <xf numFmtId="0" fontId="6" fillId="2" borderId="0" xfId="0" applyFont="1" applyFill="1" applyAlignment="1">
      <alignment horizontal="left"/>
      <protection locked="0"/>
    </xf>
    <xf numFmtId="0" fontId="0" fillId="2" borderId="0" xfId="0" applyFill="1" applyAlignment="1">
      <alignment horizontal="left"/>
      <protection locked="0"/>
    </xf>
    <xf numFmtId="0" fontId="6" fillId="5" borderId="0" xfId="0" applyFont="1" applyFill="1">
      <protection locked="0"/>
    </xf>
    <xf numFmtId="0" fontId="0" fillId="5" borderId="0" xfId="0" applyFill="1">
      <protection locked="0"/>
    </xf>
    <xf numFmtId="0" fontId="0" fillId="5" borderId="0" xfId="0" applyFill="1" applyBorder="1" applyAlignment="1" applyProtection="1">
      <alignment horizontal="left"/>
    </xf>
    <xf numFmtId="0" fontId="6" fillId="5" borderId="2" xfId="0" applyFont="1" applyFill="1" applyBorder="1" applyAlignment="1" applyProtection="1">
      <alignment horizontal="left"/>
    </xf>
    <xf numFmtId="0" fontId="6" fillId="5" borderId="2" xfId="0" applyFont="1" applyFill="1" applyBorder="1" applyAlignment="1" applyProtection="1">
      <alignment horizontal="left" wrapText="1"/>
    </xf>
    <xf numFmtId="0" fontId="6" fillId="5" borderId="4" xfId="0" applyFont="1" applyFill="1" applyBorder="1" applyAlignment="1" applyProtection="1">
      <alignment horizontal="left"/>
    </xf>
    <xf numFmtId="0" fontId="0" fillId="5" borderId="0" xfId="0" applyFill="1" applyAlignment="1">
      <alignment horizontal="left"/>
      <protection locked="0"/>
    </xf>
    <xf numFmtId="0" fontId="0" fillId="5" borderId="0" xfId="0" quotePrefix="1" applyFill="1">
      <protection locked="0"/>
    </xf>
    <xf numFmtId="0" fontId="5" fillId="3" borderId="0" xfId="0" applyFont="1" applyFill="1" applyAlignment="1">
      <alignment horizontal="left"/>
      <protection locked="0"/>
    </xf>
    <xf numFmtId="14" fontId="0" fillId="2" borderId="0" xfId="0" applyNumberFormat="1" applyFill="1" applyAlignment="1" applyProtection="1">
      <alignment horizontal="center"/>
      <protection locked="0"/>
    </xf>
    <xf numFmtId="0" fontId="0" fillId="0" borderId="0" xfId="0" applyFill="1">
      <protection locked="0"/>
    </xf>
    <xf numFmtId="0" fontId="0" fillId="6" borderId="0" xfId="0" applyFill="1" applyAlignment="1">
      <alignment horizontal="left"/>
      <protection locked="0"/>
    </xf>
    <xf numFmtId="0" fontId="0" fillId="0" borderId="0" xfId="0" applyAlignment="1">
      <alignment horizontal="center"/>
      <protection locked="0"/>
    </xf>
    <xf numFmtId="0" fontId="0" fillId="7" borderId="0" xfId="0" applyFill="1">
      <protection locked="0"/>
    </xf>
    <xf numFmtId="0" fontId="0" fillId="8" borderId="0" xfId="0" applyFill="1">
      <protection locked="0"/>
    </xf>
    <xf numFmtId="0" fontId="0" fillId="9" borderId="0" xfId="0" applyFill="1">
      <protection locked="0"/>
    </xf>
    <xf numFmtId="0" fontId="6" fillId="5" borderId="0" xfId="0" applyFont="1" applyFill="1" applyBorder="1" applyAlignment="1" applyProtection="1">
      <alignment horizontal="left"/>
    </xf>
    <xf numFmtId="0" fontId="0" fillId="0" borderId="3" xfId="0" applyBorder="1" applyAlignment="1" applyProtection="1">
      <alignment horizontal="left"/>
      <protection locked="0"/>
    </xf>
    <xf numFmtId="14" fontId="1" fillId="3" borderId="0" xfId="0" applyNumberFormat="1" applyFont="1" applyFill="1">
      <protection locked="0"/>
    </xf>
    <xf numFmtId="0" fontId="0" fillId="0" borderId="0" xfId="0" quotePrefix="1">
      <protection locked="0"/>
    </xf>
    <xf numFmtId="0" fontId="0" fillId="7" borderId="0" xfId="0" applyFill="1" applyAlignment="1">
      <alignment horizontal="left"/>
      <protection locked="0"/>
    </xf>
    <xf numFmtId="14" fontId="0" fillId="0" borderId="2" xfId="0" applyNumberFormat="1" applyFill="1" applyBorder="1" applyAlignment="1" applyProtection="1">
      <alignment horizontal="left"/>
      <protection locked="0"/>
    </xf>
    <xf numFmtId="0" fontId="0" fillId="0" borderId="2" xfId="0" applyNumberFormat="1" applyFill="1" applyBorder="1" applyAlignment="1" applyProtection="1">
      <alignment horizontal="left"/>
      <protection locked="0"/>
    </xf>
    <xf numFmtId="0" fontId="0" fillId="10" borderId="0" xfId="0" applyFill="1">
      <protection locked="0"/>
    </xf>
    <xf numFmtId="0" fontId="6" fillId="10" borderId="0" xfId="0" applyFont="1" applyFill="1">
      <protection locked="0"/>
    </xf>
    <xf numFmtId="0" fontId="0" fillId="10" borderId="0" xfId="0" applyFill="1" applyAlignment="1">
      <alignment horizontal="left"/>
      <protection locked="0"/>
    </xf>
    <xf numFmtId="0" fontId="6" fillId="5" borderId="2" xfId="0" applyFont="1" applyFill="1" applyBorder="1" applyAlignment="1" applyProtection="1">
      <alignment horizontal="left"/>
      <protection hidden="1"/>
    </xf>
    <xf numFmtId="14" fontId="6" fillId="5" borderId="2" xfId="0" applyNumberFormat="1" applyFont="1" applyFill="1" applyBorder="1" applyAlignment="1" applyProtection="1">
      <alignment horizontal="left" wrapText="1"/>
      <protection hidden="1"/>
    </xf>
    <xf numFmtId="0" fontId="0" fillId="0" borderId="0" xfId="0" applyProtection="1">
      <protection hidden="1"/>
    </xf>
    <xf numFmtId="0" fontId="0" fillId="0" borderId="0" xfId="0" applyNumberFormat="1" applyProtection="1">
      <protection hidden="1"/>
    </xf>
    <xf numFmtId="14" fontId="0" fillId="0" borderId="0" xfId="0" applyNumberFormat="1" applyProtection="1">
      <protection hidden="1"/>
    </xf>
    <xf numFmtId="14" fontId="0" fillId="5" borderId="0" xfId="0" applyNumberFormat="1" applyFill="1" applyProtection="1">
      <protection hidden="1"/>
    </xf>
    <xf numFmtId="0" fontId="0" fillId="5" borderId="0" xfId="0" applyFill="1" applyProtection="1">
      <protection hidden="1"/>
    </xf>
    <xf numFmtId="0" fontId="0" fillId="11" borderId="0" xfId="0" applyFont="1" applyFill="1" applyBorder="1" applyAlignment="1" applyProtection="1">
      <alignment horizontal="left"/>
    </xf>
    <xf numFmtId="0" fontId="0" fillId="0" borderId="2" xfId="0" applyBorder="1" applyAlignment="1" applyProtection="1">
      <alignment horizontal="left"/>
      <protection locked="0"/>
    </xf>
    <xf numFmtId="0" fontId="9" fillId="7" borderId="0" xfId="0" applyFont="1" applyFill="1" applyAlignment="1">
      <alignment horizontal="center"/>
      <protection locked="0"/>
    </xf>
    <xf numFmtId="0" fontId="0" fillId="7" borderId="0" xfId="0" applyFill="1" applyAlignment="1">
      <alignment horizontal="center"/>
      <protection locked="0"/>
    </xf>
    <xf numFmtId="0" fontId="0" fillId="2" borderId="0" xfId="0" applyFill="1" applyAlignment="1">
      <alignment horizontal="center"/>
      <protection locked="0"/>
    </xf>
    <xf numFmtId="0" fontId="0" fillId="5" borderId="0" xfId="0" applyFill="1" applyAlignment="1">
      <alignment horizontal="center"/>
      <protection locked="0"/>
    </xf>
    <xf numFmtId="0" fontId="0" fillId="10" borderId="0" xfId="0" applyFill="1" applyAlignment="1">
      <alignment horizontal="center"/>
      <protection locked="0"/>
    </xf>
    <xf numFmtId="14" fontId="0" fillId="10" borderId="0" xfId="0" applyNumberFormat="1" applyFill="1">
      <protection locked="0"/>
    </xf>
    <xf numFmtId="0" fontId="0" fillId="10" borderId="0" xfId="0" applyNumberFormat="1" applyFill="1">
      <protection locked="0"/>
    </xf>
    <xf numFmtId="14" fontId="0" fillId="0" borderId="0" xfId="0" applyNumberFormat="1" applyFill="1" applyAlignment="1" applyProtection="1">
      <alignment horizontal="center"/>
      <protection locked="0"/>
    </xf>
    <xf numFmtId="0" fontId="0" fillId="5" borderId="0" xfId="0" applyFill="1" applyBorder="1" applyAlignment="1">
      <alignment horizontal="left" wrapText="1"/>
      <protection locked="0"/>
    </xf>
    <xf numFmtId="0" fontId="6" fillId="10" borderId="0" xfId="0" applyFont="1" applyFill="1" applyAlignment="1">
      <alignment horizontal="left"/>
      <protection locked="0"/>
    </xf>
    <xf numFmtId="0" fontId="6" fillId="10" borderId="0" xfId="0" applyNumberFormat="1" applyFont="1" applyFill="1" applyAlignment="1">
      <alignment horizontal="left"/>
      <protection locked="0"/>
    </xf>
    <xf numFmtId="0" fontId="6" fillId="0" borderId="0" xfId="0" applyFont="1" applyFill="1" applyAlignment="1">
      <alignment horizontal="left"/>
      <protection locked="0"/>
    </xf>
    <xf numFmtId="0" fontId="1" fillId="7" borderId="0" xfId="0" applyFont="1" applyFill="1" applyAlignment="1" applyProtection="1">
      <alignment horizontal="right"/>
    </xf>
    <xf numFmtId="0" fontId="0" fillId="0" borderId="2" xfId="0" applyNumberFormat="1" applyFill="1" applyBorder="1" applyAlignment="1" applyProtection="1">
      <alignment horizontal="left"/>
      <protection hidden="1"/>
    </xf>
    <xf numFmtId="0" fontId="6" fillId="5" borderId="2" xfId="0" applyFont="1" applyFill="1" applyBorder="1" applyAlignment="1" applyProtection="1">
      <alignment horizontal="left" wrapText="1"/>
      <protection hidden="1"/>
    </xf>
    <xf numFmtId="14" fontId="0" fillId="0" borderId="2" xfId="0" applyNumberFormat="1" applyFill="1" applyBorder="1" applyAlignment="1" applyProtection="1">
      <alignment horizontal="left"/>
      <protection hidden="1"/>
    </xf>
    <xf numFmtId="14" fontId="0" fillId="0" borderId="3" xfId="0" applyNumberFormat="1" applyFill="1" applyBorder="1" applyAlignment="1" applyProtection="1">
      <alignment horizontal="left"/>
      <protection hidden="1"/>
    </xf>
    <xf numFmtId="0" fontId="0" fillId="0" borderId="0" xfId="0" applyAlignment="1">
      <alignment wrapText="1"/>
      <protection locked="0"/>
    </xf>
    <xf numFmtId="14" fontId="0" fillId="0" borderId="3" xfId="0" applyNumberFormat="1" applyBorder="1" applyAlignment="1" applyProtection="1">
      <alignment horizontal="left"/>
      <protection locked="0"/>
    </xf>
    <xf numFmtId="0" fontId="6" fillId="10" borderId="0" xfId="0" applyFont="1" applyFill="1" applyAlignment="1">
      <alignment horizontal="center"/>
      <protection locked="0"/>
    </xf>
    <xf numFmtId="0" fontId="0" fillId="10" borderId="0" xfId="0" applyNumberFormat="1" applyFill="1" applyAlignment="1">
      <alignment horizontal="center"/>
      <protection locked="0"/>
    </xf>
    <xf numFmtId="14" fontId="0" fillId="10" borderId="0" xfId="0" applyNumberFormat="1" applyFill="1" applyAlignment="1">
      <alignment horizontal="center"/>
      <protection locked="0"/>
    </xf>
    <xf numFmtId="0" fontId="6" fillId="5" borderId="2" xfId="0" applyFont="1" applyFill="1" applyBorder="1" applyAlignment="1" applyProtection="1">
      <alignment horizontal="center"/>
      <protection hidden="1"/>
    </xf>
    <xf numFmtId="14" fontId="6" fillId="5" borderId="2" xfId="0" applyNumberFormat="1" applyFont="1" applyFill="1" applyBorder="1" applyAlignment="1" applyProtection="1">
      <alignment horizontal="center"/>
      <protection hidden="1"/>
    </xf>
    <xf numFmtId="0" fontId="0" fillId="0" borderId="0" xfId="0" applyAlignment="1" applyProtection="1">
      <alignment horizontal="center"/>
      <protection hidden="1"/>
    </xf>
    <xf numFmtId="14" fontId="0" fillId="0" borderId="0" xfId="0" applyNumberFormat="1" applyAlignment="1" applyProtection="1">
      <alignment horizontal="center"/>
      <protection hidden="1"/>
    </xf>
    <xf numFmtId="0" fontId="0" fillId="0" borderId="0" xfId="0" applyFill="1" applyAlignment="1" applyProtection="1">
      <alignment horizontal="center"/>
      <protection hidden="1"/>
    </xf>
    <xf numFmtId="0" fontId="0" fillId="5" borderId="0" xfId="0" applyFill="1" applyAlignment="1" applyProtection="1">
      <alignment horizontal="center"/>
      <protection hidden="1"/>
    </xf>
    <xf numFmtId="14" fontId="0" fillId="5" borderId="0" xfId="0" applyNumberFormat="1" applyFill="1" applyAlignment="1" applyProtection="1">
      <alignment horizontal="center"/>
      <protection hidden="1"/>
    </xf>
    <xf numFmtId="0" fontId="0" fillId="0" borderId="2" xfId="0" applyBorder="1" applyAlignment="1" applyProtection="1">
      <alignment horizontal="left"/>
      <protection hidden="1"/>
    </xf>
    <xf numFmtId="0" fontId="0" fillId="7" borderId="0" xfId="0" applyFill="1" applyAlignment="1" applyProtection="1">
      <alignment horizontal="left"/>
    </xf>
    <xf numFmtId="0" fontId="0" fillId="7" borderId="0" xfId="0" applyFill="1" applyAlignment="1" applyProtection="1">
      <alignment horizontal="center"/>
    </xf>
    <xf numFmtId="14" fontId="0" fillId="7" borderId="0" xfId="0" applyNumberFormat="1" applyFill="1" applyAlignment="1" applyProtection="1">
      <alignment horizontal="center"/>
    </xf>
    <xf numFmtId="0" fontId="0" fillId="10" borderId="0" xfId="0" applyNumberFormat="1" applyFill="1" applyProtection="1"/>
    <xf numFmtId="0" fontId="0" fillId="10" borderId="0" xfId="0" applyFill="1" applyProtection="1"/>
    <xf numFmtId="0" fontId="0" fillId="5" borderId="0" xfId="0" applyFill="1" applyProtection="1"/>
    <xf numFmtId="0" fontId="0" fillId="10" borderId="0" xfId="0" applyFill="1" applyAlignment="1" applyProtection="1">
      <alignment horizontal="center"/>
    </xf>
    <xf numFmtId="0" fontId="6" fillId="10" borderId="0" xfId="0" applyFont="1" applyFill="1" applyProtection="1"/>
    <xf numFmtId="0" fontId="0" fillId="10" borderId="0" xfId="0" applyFill="1" applyAlignment="1" applyProtection="1">
      <alignment horizontal="left"/>
    </xf>
    <xf numFmtId="14" fontId="0" fillId="10" borderId="0" xfId="0" applyNumberFormat="1" applyFill="1" applyProtection="1"/>
    <xf numFmtId="0" fontId="0" fillId="0" borderId="0" xfId="0" applyProtection="1"/>
    <xf numFmtId="0" fontId="0" fillId="0" borderId="0" xfId="0" applyAlignment="1" applyProtection="1">
      <alignment horizontal="center"/>
    </xf>
    <xf numFmtId="0" fontId="6" fillId="0" borderId="0" xfId="0" applyFont="1" applyProtection="1"/>
    <xf numFmtId="0" fontId="9" fillId="7" borderId="0" xfId="0" applyFont="1" applyFill="1" applyAlignment="1" applyProtection="1">
      <alignment vertical="top" wrapText="1"/>
    </xf>
    <xf numFmtId="0" fontId="7" fillId="5" borderId="5" xfId="0" applyFont="1" applyFill="1" applyBorder="1" applyAlignment="1">
      <alignment horizontal="left" vertical="top" wrapText="1"/>
      <protection locked="0"/>
    </xf>
    <xf numFmtId="0" fontId="7" fillId="5" borderId="6" xfId="0" applyFont="1" applyFill="1" applyBorder="1" applyAlignment="1">
      <alignment horizontal="left" vertical="top" wrapText="1"/>
      <protection locked="0"/>
    </xf>
    <xf numFmtId="0" fontId="7" fillId="5" borderId="7" xfId="0" applyFont="1" applyFill="1" applyBorder="1" applyAlignment="1">
      <alignment horizontal="left" vertical="top" wrapText="1"/>
      <protection locked="0"/>
    </xf>
    <xf numFmtId="0" fontId="7" fillId="5" borderId="8" xfId="0" applyFont="1" applyFill="1" applyBorder="1" applyAlignment="1">
      <alignment horizontal="left" vertical="top" wrapText="1"/>
      <protection locked="0"/>
    </xf>
    <xf numFmtId="0" fontId="7" fillId="5" borderId="0" xfId="0" applyFont="1" applyFill="1" applyBorder="1" applyAlignment="1">
      <alignment horizontal="left" vertical="top" wrapText="1"/>
      <protection locked="0"/>
    </xf>
    <xf numFmtId="0" fontId="7" fillId="5" borderId="9" xfId="0" applyFont="1" applyFill="1" applyBorder="1" applyAlignment="1">
      <alignment horizontal="left" vertical="top" wrapText="1"/>
      <protection locked="0"/>
    </xf>
    <xf numFmtId="0" fontId="7" fillId="5" borderId="10" xfId="0" applyFont="1" applyFill="1" applyBorder="1" applyAlignment="1">
      <alignment horizontal="left" vertical="top" wrapText="1"/>
      <protection locked="0"/>
    </xf>
    <xf numFmtId="0" fontId="7" fillId="5" borderId="11" xfId="0" applyFont="1" applyFill="1" applyBorder="1" applyAlignment="1">
      <alignment horizontal="left" vertical="top" wrapText="1"/>
      <protection locked="0"/>
    </xf>
    <xf numFmtId="0" fontId="7" fillId="5" borderId="12" xfId="0" applyFont="1" applyFill="1" applyBorder="1" applyAlignment="1">
      <alignment horizontal="left" vertical="top" wrapText="1"/>
      <protection locked="0"/>
    </xf>
  </cellXfs>
  <cellStyles count="1">
    <cellStyle name="Normal" xfId="0" builtinId="0" customBuiltin="1"/>
  </cellStyles>
  <dxfs count="14">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2" fmlaLink="Lookups!$A$14" fmlaRange="Site!$D$2:$D$18" noThreeD="1" val="0"/>
</file>

<file path=xl/ctrlProps/ctrlProp2.xml><?xml version="1.0" encoding="utf-8"?>
<formControlPr xmlns="http://schemas.microsoft.com/office/spreadsheetml/2009/9/main" objectType="Drop" dropStyle="combo" dx="22" fmlaLink="$F$27" fmlaRange="$B$25:$B$84" noThreeD="1" sel="11" val="10"/>
</file>

<file path=xl/ctrlProps/ctrlProp3.xml><?xml version="1.0" encoding="utf-8"?>
<formControlPr xmlns="http://schemas.microsoft.com/office/spreadsheetml/2009/9/main" objectType="Drop" dropLines="20" dropStyle="combo" dx="22" fmlaLink="Lookups!$A$14" fmlaRange="Site!$D$2:$D$18"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69850</xdr:colOff>
          <xdr:row>0</xdr:row>
          <xdr:rowOff>0</xdr:rowOff>
        </xdr:from>
        <xdr:to>
          <xdr:col>7</xdr:col>
          <xdr:colOff>2736850</xdr:colOff>
          <xdr:row>1</xdr:row>
          <xdr:rowOff>12700</xdr:rowOff>
        </xdr:to>
        <xdr:sp macro="" textlink="">
          <xdr:nvSpPr>
            <xdr:cNvPr id="11266" name="Drop Down 2" hidden="1">
              <a:extLst>
                <a:ext uri="{63B3BB69-23CF-44E3-9099-C40C66FF867C}">
                  <a14:compatExt spid="_x0000_s1126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374650</xdr:colOff>
          <xdr:row>18</xdr:row>
          <xdr:rowOff>57150</xdr:rowOff>
        </xdr:from>
        <xdr:to>
          <xdr:col>5</xdr:col>
          <xdr:colOff>546100</xdr:colOff>
          <xdr:row>19</xdr:row>
          <xdr:rowOff>69850</xdr:rowOff>
        </xdr:to>
        <xdr:sp macro="" textlink="">
          <xdr:nvSpPr>
            <xdr:cNvPr id="10241" name="Drop Down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3</xdr:row>
          <xdr:rowOff>19050</xdr:rowOff>
        </xdr:from>
        <xdr:to>
          <xdr:col>5</xdr:col>
          <xdr:colOff>723900</xdr:colOff>
          <xdr:row>4</xdr:row>
          <xdr:rowOff>31750</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U352"/>
  <sheetViews>
    <sheetView tabSelected="1" zoomScale="130" zoomScaleNormal="130" workbookViewId="0">
      <pane ySplit="3" topLeftCell="A4" activePane="bottomLeft" state="frozen"/>
      <selection pane="bottomLeft" activeCell="A8" sqref="A8"/>
    </sheetView>
  </sheetViews>
  <sheetFormatPr defaultColWidth="9.1796875" defaultRowHeight="14.5" x14ac:dyDescent="0.35"/>
  <cols>
    <col min="1" max="1" width="17.7265625" style="13" customWidth="1"/>
    <col min="2" max="2" width="2" style="13" bestFit="1" customWidth="1"/>
    <col min="3" max="3" width="12.54296875" style="13" bestFit="1" customWidth="1"/>
    <col min="4" max="4" width="2" style="13" bestFit="1" customWidth="1"/>
    <col min="5" max="5" width="19.1796875" style="13" customWidth="1"/>
    <col min="6" max="6" width="2" style="13" bestFit="1" customWidth="1"/>
    <col min="7" max="7" width="19.1796875" style="13" customWidth="1"/>
    <col min="8" max="8" width="55.26953125" style="13" customWidth="1"/>
    <col min="9" max="9" width="10.81640625" style="13" customWidth="1"/>
    <col min="10" max="10" width="12.81640625" style="13" customWidth="1"/>
    <col min="11" max="11" width="17.26953125" style="13" customWidth="1"/>
    <col min="12" max="12" width="2" style="13" bestFit="1" customWidth="1"/>
    <col min="13" max="13" width="29.81640625" style="13" hidden="1" customWidth="1"/>
    <col min="14" max="14" width="12.7265625" style="18" hidden="1" customWidth="1"/>
    <col min="15" max="15" width="16.7265625" style="18" hidden="1" customWidth="1"/>
    <col min="16" max="16" width="11" style="18" hidden="1" customWidth="1"/>
    <col min="17" max="17" width="9.1796875" style="18" hidden="1" customWidth="1"/>
    <col min="18" max="18" width="13.453125" style="18" hidden="1" customWidth="1"/>
    <col min="19" max="20" width="9.1796875" style="18" hidden="1" customWidth="1"/>
    <col min="21" max="21" width="9.1796875" style="20" hidden="1" customWidth="1"/>
    <col min="22" max="23" width="13.1796875" style="13" hidden="1" customWidth="1"/>
    <col min="24" max="24" width="14.453125" style="42" hidden="1" customWidth="1"/>
    <col min="25" max="25" width="11.54296875" style="59" hidden="1" customWidth="1"/>
    <col min="26" max="26" width="13.54296875" style="59" hidden="1" customWidth="1"/>
    <col min="27" max="27" width="9.1796875" style="42" hidden="1" customWidth="1"/>
    <col min="28" max="28" width="20.54296875" style="42" hidden="1" customWidth="1"/>
    <col min="29" max="31" width="20.54296875" style="58" hidden="1" customWidth="1"/>
    <col min="32" max="32" width="23.453125" style="42" hidden="1" customWidth="1"/>
    <col min="33" max="38" width="9.1796875" style="42" hidden="1" customWidth="1"/>
    <col min="39" max="39" width="16.1796875" style="42" hidden="1" customWidth="1"/>
    <col min="40" max="40" width="19.1796875" style="42" hidden="1" customWidth="1"/>
    <col min="41" max="41" width="11.81640625" style="42" hidden="1" customWidth="1"/>
    <col min="42" max="42" width="10.453125" style="42" hidden="1" customWidth="1"/>
    <col min="43" max="45" width="14.1796875" style="42" hidden="1" customWidth="1"/>
    <col min="46" max="46" width="9.1796875" style="42" hidden="1" customWidth="1"/>
    <col min="47" max="53" width="9.1796875" style="88" customWidth="1"/>
    <col min="54" max="54" width="11.26953125" style="88" bestFit="1" customWidth="1"/>
    <col min="55" max="73" width="9.1796875" style="88"/>
    <col min="74" max="16384" width="9.1796875" style="94"/>
  </cols>
  <sheetData>
    <row r="1" spans="1:73" ht="15" x14ac:dyDescent="0.25">
      <c r="A1" s="66" t="s">
        <v>1336</v>
      </c>
      <c r="B1" s="66"/>
      <c r="C1" s="61"/>
      <c r="D1" s="86"/>
      <c r="E1" s="66" t="s">
        <v>16</v>
      </c>
      <c r="F1" s="66"/>
      <c r="G1" s="39"/>
      <c r="H1" s="84"/>
      <c r="I1" s="84"/>
      <c r="J1" s="84"/>
      <c r="K1" s="84"/>
      <c r="L1" s="84"/>
      <c r="V1" s="39"/>
      <c r="W1" s="39"/>
      <c r="BB1" s="87"/>
    </row>
    <row r="2" spans="1:73" s="95" customFormat="1" ht="28.5" customHeight="1" x14ac:dyDescent="0.35">
      <c r="A2" s="97" t="s">
        <v>1364</v>
      </c>
      <c r="B2" s="97"/>
      <c r="C2" s="97"/>
      <c r="D2" s="97"/>
      <c r="E2" s="97"/>
      <c r="F2" s="97"/>
      <c r="G2" s="97"/>
      <c r="H2" s="97"/>
      <c r="I2" s="85"/>
      <c r="J2" s="85"/>
      <c r="K2" s="85"/>
      <c r="L2" s="85"/>
      <c r="M2" s="52"/>
      <c r="N2" s="56"/>
      <c r="O2" s="56"/>
      <c r="P2" s="56"/>
      <c r="Q2" s="56"/>
      <c r="R2" s="56"/>
      <c r="S2" s="56"/>
      <c r="T2" s="56"/>
      <c r="U2" s="57"/>
      <c r="V2" s="55"/>
      <c r="W2" s="55"/>
      <c r="X2" s="58"/>
      <c r="Y2" s="23" t="s">
        <v>1327</v>
      </c>
      <c r="Z2" s="23" t="s">
        <v>1328</v>
      </c>
      <c r="AA2" s="22" t="s">
        <v>1</v>
      </c>
      <c r="AB2" s="58"/>
      <c r="AC2" s="58"/>
      <c r="AD2" s="58"/>
      <c r="AE2" s="58"/>
      <c r="AF2" s="58"/>
      <c r="AG2" s="58"/>
      <c r="AH2" s="58"/>
      <c r="AI2" s="58"/>
      <c r="AJ2" s="58"/>
      <c r="AK2" s="58"/>
      <c r="AL2" s="58"/>
      <c r="AM2" s="44" t="s">
        <v>1345</v>
      </c>
      <c r="AN2" s="58"/>
      <c r="AO2" s="58"/>
      <c r="AP2" s="58"/>
      <c r="AQ2" s="58"/>
      <c r="AR2" s="58"/>
      <c r="AS2" s="58"/>
      <c r="AT2" s="58"/>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row>
    <row r="3" spans="1:73" s="96" customFormat="1" x14ac:dyDescent="0.35">
      <c r="A3" s="22" t="s">
        <v>1365</v>
      </c>
      <c r="B3" s="45" t="s">
        <v>1347</v>
      </c>
      <c r="C3" s="23" t="s">
        <v>1327</v>
      </c>
      <c r="D3" s="68" t="s">
        <v>1347</v>
      </c>
      <c r="E3" s="23" t="s">
        <v>1328</v>
      </c>
      <c r="F3" s="68" t="s">
        <v>1347</v>
      </c>
      <c r="G3" s="22" t="s">
        <v>1</v>
      </c>
      <c r="H3" s="35" t="s">
        <v>1333</v>
      </c>
      <c r="I3" s="35" t="s">
        <v>1355</v>
      </c>
      <c r="J3" s="35" t="s">
        <v>1363</v>
      </c>
      <c r="K3" s="35" t="s">
        <v>1358</v>
      </c>
      <c r="L3" s="35" t="s">
        <v>1347</v>
      </c>
      <c r="M3" s="52" t="s">
        <v>1341</v>
      </c>
      <c r="N3" s="17"/>
      <c r="O3" s="17"/>
      <c r="P3" s="17"/>
      <c r="Q3" s="17"/>
      <c r="R3" s="17"/>
      <c r="S3" s="17"/>
      <c r="T3" s="17" t="s">
        <v>1304</v>
      </c>
      <c r="U3" s="19" t="s">
        <v>1311</v>
      </c>
      <c r="V3" s="24" t="s">
        <v>1310</v>
      </c>
      <c r="W3" s="35" t="s">
        <v>1342</v>
      </c>
      <c r="X3" s="63">
        <v>1</v>
      </c>
      <c r="Y3" s="64">
        <v>3</v>
      </c>
      <c r="Z3" s="64">
        <v>5</v>
      </c>
      <c r="AA3" s="63">
        <v>7</v>
      </c>
      <c r="AB3" s="63">
        <v>8</v>
      </c>
      <c r="AC3" s="73">
        <v>9</v>
      </c>
      <c r="AD3" s="73">
        <v>10</v>
      </c>
      <c r="AE3" s="73">
        <v>11</v>
      </c>
      <c r="AF3" s="65" t="s">
        <v>952</v>
      </c>
      <c r="AG3" s="65" t="s">
        <v>1338</v>
      </c>
      <c r="AH3" s="43"/>
      <c r="AI3" s="43"/>
      <c r="AJ3" s="54" t="s">
        <v>1337</v>
      </c>
      <c r="AK3" s="43"/>
      <c r="AL3" s="43"/>
      <c r="AM3" s="43" t="s">
        <v>1327</v>
      </c>
      <c r="AN3" s="43" t="s">
        <v>1328</v>
      </c>
      <c r="AO3" s="43" t="s">
        <v>1</v>
      </c>
      <c r="AP3" s="43" t="s">
        <v>1346</v>
      </c>
      <c r="AQ3" s="35" t="s">
        <v>1355</v>
      </c>
      <c r="AR3" s="35" t="s">
        <v>1363</v>
      </c>
      <c r="AS3" s="35" t="s">
        <v>1358</v>
      </c>
      <c r="AT3" s="43"/>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row>
    <row r="4" spans="1:73" ht="15" x14ac:dyDescent="0.25">
      <c r="A4" s="41"/>
      <c r="B4" s="67"/>
      <c r="C4" s="40"/>
      <c r="D4" s="69"/>
      <c r="E4" s="40"/>
      <c r="F4" s="70"/>
      <c r="G4" s="36"/>
      <c r="H4" s="53"/>
      <c r="I4" s="36"/>
      <c r="J4" s="36"/>
      <c r="K4" s="72"/>
      <c r="L4" s="83"/>
      <c r="M4" s="62" t="str">
        <f>SUBSTITUTE(IF(INDEX($A$4:$H$258,$AI4,1)="","",INDEX($A$4:$H$258,$AI4,1))," ","")</f>
        <v/>
      </c>
      <c r="N4" s="18" t="str">
        <f>LEFT(X4,9)</f>
        <v/>
      </c>
      <c r="O4" s="18" t="e">
        <f>MOD(MID(N4,1,1)*10+MID(N4,2,1)*9+MID(N4,3,1)*8+MID(N4,4,1)*7+MID(N4,5,1)*6+MID(N4,6,1)*5+MID(N4,7,1)*4+MID(N4,8,1)*3+MID(N4,9,1)*2,11)</f>
        <v>#VALUE!</v>
      </c>
      <c r="P4" s="18" t="e">
        <f>IF(O4=0, 0,IF(O4=1,"N/A",11-O4))</f>
        <v>#VALUE!</v>
      </c>
      <c r="Q4" s="18" t="str">
        <f>RIGHT(X4,1)</f>
        <v/>
      </c>
      <c r="R4" s="18" t="e">
        <f>AND(P4=VALUE(Q4))</f>
        <v>#VALUE!</v>
      </c>
      <c r="S4" s="18">
        <f>LEN(X4)</f>
        <v>0</v>
      </c>
      <c r="T4" s="18" t="e">
        <f>AND(R4=TRUE,S4=10)</f>
        <v>#VALUE!</v>
      </c>
      <c r="U4" s="26" t="str">
        <f>IF(S4=0,"OK",IFERROR(T4,FALSE))</f>
        <v>OK</v>
      </c>
      <c r="V4" s="21" t="str">
        <f>IF(X4="","",IF(Lookups!$A$16=0,"Main Site not selected",Lookups!$A$16))</f>
        <v/>
      </c>
      <c r="W4" s="21" t="str">
        <f>IF(X4="","",IF(Lookups!$A$17=0,"Main Site not selected",Lookups!$A$17))</f>
        <v/>
      </c>
      <c r="X4" s="60" t="str">
        <f>IF(M4="","",M4)</f>
        <v/>
      </c>
      <c r="Y4" s="59" t="str">
        <f t="shared" ref="Y4:AB23" si="0">IF(INDEX($A$4:$H$258,$AI4,Y$3)="","",INDEX($A$4:$H$258,$AI4,Y$3))</f>
        <v/>
      </c>
      <c r="Z4" s="59" t="str">
        <f t="shared" si="0"/>
        <v/>
      </c>
      <c r="AA4" s="60" t="str">
        <f t="shared" si="0"/>
        <v/>
      </c>
      <c r="AB4" s="60" t="str">
        <f t="shared" si="0"/>
        <v/>
      </c>
      <c r="AC4" s="74" t="str">
        <f>IF(INDEX($A$4:$K$258,$AI4,AC$3)="","",INDEX($A$4:$K$258,$AI4,AC$3))</f>
        <v/>
      </c>
      <c r="AD4" s="74" t="str">
        <f t="shared" ref="AD4:AE19" si="1">IF(INDEX($A$4:$K$258,$AI4,AD$3)="","",INDEX($A$4:$K$258,$AI4,AD$3))</f>
        <v/>
      </c>
      <c r="AE4" s="75" t="str">
        <f t="shared" si="1"/>
        <v/>
      </c>
      <c r="AF4" s="60" t="str">
        <f>IF(X4&lt;&gt;"",AB4,"")</f>
        <v/>
      </c>
      <c r="AG4" s="60" t="str">
        <f>IFERROR(IF(X4&lt;&gt;"",IF(AF4&lt;&gt;"",VLOOKUP(AF4,'big site list'!$B$2:$C$343,2,FALSE),""),""),Preplist!$F$21)</f>
        <v/>
      </c>
      <c r="AI4" s="42">
        <v>1</v>
      </c>
      <c r="AM4" s="42" t="str">
        <f>IF(X4&lt;&gt;"",AND($Y4&gt;=DATEVALUE("01/01/1900"),$Y4&lt;Lookups!$A$10),"")</f>
        <v/>
      </c>
      <c r="AN4" s="42" t="str">
        <f>IF(X4&lt;&gt;"",AND($Z4&gt;=DATEVALUE("01/01/2020"),$Z4&lt;=Lookups!$A$10),"")</f>
        <v/>
      </c>
      <c r="AO4" s="42" t="str">
        <f>IF(X4&lt;&gt;"",IFERROR(VLOOKUP(AA4,Lookups!$A$2:$A$6,1,FALSE),FALSE),"")</f>
        <v/>
      </c>
      <c r="AP4" s="42" t="b">
        <f>IF(AO4&lt;&gt;FALSE,TRUE)</f>
        <v>1</v>
      </c>
      <c r="AQ4" s="42" t="str">
        <f>IF(X4&lt;&gt;"",IFERROR(VLOOKUP(AC4,Lookups!$A$24:$A$26,1,FALSE),FALSE),"")</f>
        <v/>
      </c>
      <c r="AR4" s="42" t="str">
        <f>IF(X4&lt;&gt;"",IFERROR(VLOOKUP(AD4,Lookups!$A$30:$A$34,1,FALSE),FALSE),"")</f>
        <v/>
      </c>
      <c r="AS4" s="42" t="str">
        <f>IF(X4&lt;&gt;"",AND($AE4&gt;=DATEVALUE("01/01/2020"),$AE4&lt;=Lookups!$A$10),"")</f>
        <v/>
      </c>
    </row>
    <row r="5" spans="1:73" ht="15" x14ac:dyDescent="0.25">
      <c r="A5" s="41"/>
      <c r="B5" s="67"/>
      <c r="C5" s="40"/>
      <c r="D5" s="69"/>
      <c r="E5" s="40"/>
      <c r="F5" s="70"/>
      <c r="G5" s="36"/>
      <c r="H5" s="53"/>
      <c r="I5" s="36"/>
      <c r="J5" s="36"/>
      <c r="K5" s="72"/>
      <c r="L5" s="83"/>
      <c r="M5" s="62" t="str">
        <f t="shared" ref="M5:M68" si="2">SUBSTITUTE(IF(INDEX($A$4:$H$258,$AI5,1)="","",INDEX($A$4:$H$258,$AI5,1))," ","")</f>
        <v/>
      </c>
      <c r="N5" s="18" t="str">
        <f t="shared" ref="N5:N68" si="3">LEFT(X5,9)</f>
        <v/>
      </c>
      <c r="O5" s="18" t="e">
        <f t="shared" ref="O5:O68" si="4">MOD(MID(N5,1,1)*10+MID(N5,2,1)*9+MID(N5,3,1)*8+MID(N5,4,1)*7+MID(N5,5,1)*6+MID(N5,6,1)*5+MID(N5,7,1)*4+MID(N5,8,1)*3+MID(N5,9,1)*2,11)</f>
        <v>#VALUE!</v>
      </c>
      <c r="P5" s="18" t="e">
        <f t="shared" ref="P5:P68" si="5">IF(O5=0, 0,IF(O5=1,"N/A",11-O5))</f>
        <v>#VALUE!</v>
      </c>
      <c r="Q5" s="18" t="str">
        <f t="shared" ref="Q5:Q68" si="6">RIGHT(X5,1)</f>
        <v/>
      </c>
      <c r="R5" s="18" t="e">
        <f t="shared" ref="R5:R68" si="7">AND(P5=VALUE(Q5))</f>
        <v>#VALUE!</v>
      </c>
      <c r="S5" s="18">
        <f t="shared" ref="S5:S68" si="8">LEN(X5)</f>
        <v>0</v>
      </c>
      <c r="T5" s="18" t="e">
        <f t="shared" ref="T5:T68" si="9">AND(R5=TRUE,S5=10)</f>
        <v>#VALUE!</v>
      </c>
      <c r="U5" s="26" t="str">
        <f t="shared" ref="U5:U68" si="10">IF(S5=0,"OK",IFERROR(T5,FALSE))</f>
        <v>OK</v>
      </c>
      <c r="V5" s="21" t="str">
        <f>IF(X5="","",IF(Lookups!$A$16=0,"Main Site not selected",Lookups!$A$16))</f>
        <v/>
      </c>
      <c r="W5" s="21" t="str">
        <f>IF(X5="","",IF(Lookups!$A$17=0,"Main Site not selected",Lookups!$A$17))</f>
        <v/>
      </c>
      <c r="X5" s="60" t="str">
        <f t="shared" ref="X5:X68" si="11">IF(M5="","",M5)</f>
        <v/>
      </c>
      <c r="Y5" s="59" t="str">
        <f t="shared" si="0"/>
        <v/>
      </c>
      <c r="Z5" s="59" t="str">
        <f t="shared" si="0"/>
        <v/>
      </c>
      <c r="AA5" s="60" t="str">
        <f t="shared" si="0"/>
        <v/>
      </c>
      <c r="AB5" s="60" t="str">
        <f t="shared" si="0"/>
        <v/>
      </c>
      <c r="AC5" s="74" t="str">
        <f t="shared" ref="AC5:AE68" si="12">IF(INDEX($A$4:$K$258,$AI5,AC$3)="","",INDEX($A$4:$K$258,$AI5,AC$3))</f>
        <v/>
      </c>
      <c r="AD5" s="74" t="str">
        <f t="shared" si="1"/>
        <v/>
      </c>
      <c r="AE5" s="75" t="str">
        <f t="shared" si="1"/>
        <v/>
      </c>
      <c r="AF5" s="60" t="str">
        <f t="shared" ref="AF5:AF68" si="13">IF(X5&lt;&gt;"",AB5,"")</f>
        <v/>
      </c>
      <c r="AG5" s="60" t="str">
        <f>IFERROR(IF(X5&lt;&gt;"",IF(AF5&lt;&gt;"",VLOOKUP(AF5,'big site list'!$B$2:$C$343,2,FALSE),""),""),Preplist!$F$21)</f>
        <v/>
      </c>
      <c r="AI5" s="42">
        <v>2</v>
      </c>
      <c r="AM5" s="42" t="str">
        <f>IF(X5&lt;&gt;"",AND($Y5&gt;=DATEVALUE("01/01/1900"),$Y5&lt;Lookups!$A$10),"")</f>
        <v/>
      </c>
      <c r="AN5" s="42" t="str">
        <f>IF(X5&lt;&gt;"",AND($Z5&gt;=DATEVALUE("01/01/2020"),$Z5&lt;=Lookups!$A$10),"")</f>
        <v/>
      </c>
      <c r="AO5" s="42" t="str">
        <f>IF(X5&lt;&gt;"",IFERROR(VLOOKUP(AA5,Lookups!$A$2:$A$6,1,FALSE),FALSE),"")</f>
        <v/>
      </c>
      <c r="AP5" s="42" t="b">
        <f t="shared" ref="AP5:AP68" si="14">IF(AO5&lt;&gt;FALSE,TRUE)</f>
        <v>1</v>
      </c>
      <c r="AQ5" s="42" t="str">
        <f>IF(X5&lt;&gt;"",IFERROR(VLOOKUP(AC5,Lookups!$A$24:$A$26,1,FALSE),FALSE),"")</f>
        <v/>
      </c>
      <c r="AR5" s="42" t="str">
        <f>IF(X5&lt;&gt;"",IFERROR(VLOOKUP(AD5,Lookups!$A$30:$A$34,1,FALSE),FALSE),"")</f>
        <v/>
      </c>
      <c r="AS5" s="42" t="str">
        <f>IF(X5&lt;&gt;"",AND($AE5&gt;=DATEVALUE("01/01/2020"),$AE5&lt;=Lookups!$A$10),"")</f>
        <v/>
      </c>
    </row>
    <row r="6" spans="1:73" ht="15" x14ac:dyDescent="0.25">
      <c r="A6" s="41"/>
      <c r="B6" s="67"/>
      <c r="C6" s="40"/>
      <c r="D6" s="69"/>
      <c r="E6" s="40"/>
      <c r="F6" s="70"/>
      <c r="G6" s="36"/>
      <c r="H6" s="53"/>
      <c r="I6" s="36"/>
      <c r="J6" s="36"/>
      <c r="K6" s="72"/>
      <c r="L6" s="83"/>
      <c r="M6" s="62" t="str">
        <f t="shared" si="2"/>
        <v/>
      </c>
      <c r="N6" s="18" t="str">
        <f t="shared" si="3"/>
        <v/>
      </c>
      <c r="O6" s="18" t="e">
        <f t="shared" si="4"/>
        <v>#VALUE!</v>
      </c>
      <c r="P6" s="18" t="e">
        <f t="shared" si="5"/>
        <v>#VALUE!</v>
      </c>
      <c r="Q6" s="18" t="str">
        <f t="shared" si="6"/>
        <v/>
      </c>
      <c r="R6" s="18" t="e">
        <f t="shared" si="7"/>
        <v>#VALUE!</v>
      </c>
      <c r="S6" s="18">
        <f t="shared" si="8"/>
        <v>0</v>
      </c>
      <c r="T6" s="18" t="e">
        <f t="shared" si="9"/>
        <v>#VALUE!</v>
      </c>
      <c r="U6" s="26" t="str">
        <f t="shared" si="10"/>
        <v>OK</v>
      </c>
      <c r="V6" s="21" t="str">
        <f>IF(X6="","",IF(Lookups!$A$16=0,"Main Site not selected",Lookups!$A$16))</f>
        <v/>
      </c>
      <c r="W6" s="21" t="str">
        <f>IF(X6="","",IF(Lookups!$A$17=0,"Main Site not selected",Lookups!$A$17))</f>
        <v/>
      </c>
      <c r="X6" s="60" t="str">
        <f t="shared" si="11"/>
        <v/>
      </c>
      <c r="Y6" s="59" t="str">
        <f t="shared" si="0"/>
        <v/>
      </c>
      <c r="Z6" s="59" t="str">
        <f t="shared" si="0"/>
        <v/>
      </c>
      <c r="AA6" s="60" t="str">
        <f t="shared" si="0"/>
        <v/>
      </c>
      <c r="AB6" s="60" t="str">
        <f t="shared" si="0"/>
        <v/>
      </c>
      <c r="AC6" s="74" t="str">
        <f t="shared" si="12"/>
        <v/>
      </c>
      <c r="AD6" s="74" t="str">
        <f t="shared" si="1"/>
        <v/>
      </c>
      <c r="AE6" s="75" t="str">
        <f t="shared" si="1"/>
        <v/>
      </c>
      <c r="AF6" s="60" t="str">
        <f t="shared" si="13"/>
        <v/>
      </c>
      <c r="AG6" s="60" t="str">
        <f>IFERROR(IF(X6&lt;&gt;"",IF(AF6&lt;&gt;"",VLOOKUP(AF6,'big site list'!$B$2:$C$343,2,FALSE),""),""),Preplist!$F$21)</f>
        <v/>
      </c>
      <c r="AI6" s="42">
        <v>3</v>
      </c>
      <c r="AM6" s="42" t="str">
        <f>IF(X6&lt;&gt;"",AND($Y6&gt;=DATEVALUE("01/01/1900"),$Y6&lt;Lookups!$A$10),"")</f>
        <v/>
      </c>
      <c r="AN6" s="42" t="str">
        <f>IF(X6&lt;&gt;"",AND($Z6&gt;=DATEVALUE("01/01/2020"),$Z6&lt;=Lookups!$A$10),"")</f>
        <v/>
      </c>
      <c r="AO6" s="42" t="str">
        <f>IF(X6&lt;&gt;"",IFERROR(VLOOKUP(AA6,Lookups!$A$2:$A$6,1,FALSE),FALSE),"")</f>
        <v/>
      </c>
      <c r="AP6" s="42" t="b">
        <f t="shared" si="14"/>
        <v>1</v>
      </c>
      <c r="AQ6" s="42" t="str">
        <f>IF(X6&lt;&gt;"",IFERROR(VLOOKUP(AC6,Lookups!$A$24:$A$26,1,FALSE),FALSE),"")</f>
        <v/>
      </c>
      <c r="AR6" s="42" t="str">
        <f>IF(X6&lt;&gt;"",IFERROR(VLOOKUP(AD6,Lookups!$A$30:$A$34,1,FALSE),FALSE),"")</f>
        <v/>
      </c>
      <c r="AS6" s="42" t="str">
        <f>IF(X6&lt;&gt;"",AND($AE6&gt;=DATEVALUE("01/01/2020"),$AE6&lt;=Lookups!$A$10),"")</f>
        <v/>
      </c>
    </row>
    <row r="7" spans="1:73" ht="15" x14ac:dyDescent="0.25">
      <c r="A7" s="41"/>
      <c r="B7" s="67"/>
      <c r="C7" s="40"/>
      <c r="D7" s="69"/>
      <c r="E7" s="40"/>
      <c r="F7" s="70"/>
      <c r="G7" s="36"/>
      <c r="H7" s="53"/>
      <c r="I7" s="36"/>
      <c r="J7" s="36"/>
      <c r="K7" s="72"/>
      <c r="L7" s="83"/>
      <c r="M7" s="62" t="str">
        <f t="shared" si="2"/>
        <v/>
      </c>
      <c r="N7" s="18" t="str">
        <f t="shared" si="3"/>
        <v/>
      </c>
      <c r="O7" s="18" t="e">
        <f t="shared" si="4"/>
        <v>#VALUE!</v>
      </c>
      <c r="P7" s="18" t="e">
        <f t="shared" si="5"/>
        <v>#VALUE!</v>
      </c>
      <c r="Q7" s="18" t="str">
        <f t="shared" si="6"/>
        <v/>
      </c>
      <c r="R7" s="18" t="e">
        <f t="shared" si="7"/>
        <v>#VALUE!</v>
      </c>
      <c r="S7" s="18">
        <f t="shared" si="8"/>
        <v>0</v>
      </c>
      <c r="T7" s="18" t="e">
        <f t="shared" si="9"/>
        <v>#VALUE!</v>
      </c>
      <c r="U7" s="26" t="str">
        <f t="shared" si="10"/>
        <v>OK</v>
      </c>
      <c r="V7" s="21" t="str">
        <f>IF(X7="","",IF(Lookups!$A$16=0,"Main Site not selected",Lookups!$A$16))</f>
        <v/>
      </c>
      <c r="W7" s="21" t="str">
        <f>IF(X7="","",IF(Lookups!$A$17=0,"Main Site not selected",Lookups!$A$17))</f>
        <v/>
      </c>
      <c r="X7" s="60" t="str">
        <f t="shared" si="11"/>
        <v/>
      </c>
      <c r="Y7" s="59" t="str">
        <f t="shared" si="0"/>
        <v/>
      </c>
      <c r="Z7" s="59" t="str">
        <f t="shared" si="0"/>
        <v/>
      </c>
      <c r="AA7" s="60" t="str">
        <f t="shared" si="0"/>
        <v/>
      </c>
      <c r="AB7" s="60" t="str">
        <f t="shared" si="0"/>
        <v/>
      </c>
      <c r="AC7" s="74" t="str">
        <f t="shared" si="12"/>
        <v/>
      </c>
      <c r="AD7" s="74" t="str">
        <f t="shared" si="1"/>
        <v/>
      </c>
      <c r="AE7" s="75" t="str">
        <f t="shared" si="1"/>
        <v/>
      </c>
      <c r="AF7" s="60" t="str">
        <f t="shared" si="13"/>
        <v/>
      </c>
      <c r="AG7" s="60" t="str">
        <f>IFERROR(IF(X7&lt;&gt;"",IF(AF7&lt;&gt;"",VLOOKUP(AF7,'big site list'!$B$2:$C$343,2,FALSE),""),""),Preplist!$F$21)</f>
        <v/>
      </c>
      <c r="AI7" s="42">
        <v>4</v>
      </c>
      <c r="AM7" s="42" t="str">
        <f>IF(X7&lt;&gt;"",AND($Y7&gt;=DATEVALUE("01/01/1900"),$Y7&lt;Lookups!$A$10),"")</f>
        <v/>
      </c>
      <c r="AN7" s="42" t="str">
        <f>IF(X7&lt;&gt;"",AND($Z7&gt;=DATEVALUE("01/01/2020"),$Z7&lt;=Lookups!$A$10),"")</f>
        <v/>
      </c>
      <c r="AO7" s="42" t="str">
        <f>IF(X7&lt;&gt;"",IFERROR(VLOOKUP(AA7,Lookups!$A$2:$A$6,1,FALSE),FALSE),"")</f>
        <v/>
      </c>
      <c r="AP7" s="42" t="b">
        <f t="shared" si="14"/>
        <v>1</v>
      </c>
      <c r="AQ7" s="42" t="str">
        <f>IF(X7&lt;&gt;"",IFERROR(VLOOKUP(AC7,Lookups!$A$24:$A$26,1,FALSE),FALSE),"")</f>
        <v/>
      </c>
      <c r="AR7" s="42" t="str">
        <f>IF(X7&lt;&gt;"",IFERROR(VLOOKUP(AD7,Lookups!$A$30:$A$34,1,FALSE),FALSE),"")</f>
        <v/>
      </c>
      <c r="AS7" s="42" t="str">
        <f>IF(X7&lt;&gt;"",AND($AE7&gt;=DATEVALUE("01/01/2020"),$AE7&lt;=Lookups!$A$10),"")</f>
        <v/>
      </c>
    </row>
    <row r="8" spans="1:73" ht="15" x14ac:dyDescent="0.25">
      <c r="A8" s="41"/>
      <c r="B8" s="67"/>
      <c r="C8" s="40"/>
      <c r="D8" s="69"/>
      <c r="E8" s="40"/>
      <c r="F8" s="70"/>
      <c r="G8" s="36"/>
      <c r="H8" s="53"/>
      <c r="I8" s="36"/>
      <c r="J8" s="36"/>
      <c r="K8" s="72"/>
      <c r="L8" s="83"/>
      <c r="M8" s="62" t="str">
        <f t="shared" si="2"/>
        <v/>
      </c>
      <c r="N8" s="18" t="str">
        <f t="shared" si="3"/>
        <v/>
      </c>
      <c r="O8" s="18" t="e">
        <f t="shared" si="4"/>
        <v>#VALUE!</v>
      </c>
      <c r="P8" s="18" t="e">
        <f t="shared" si="5"/>
        <v>#VALUE!</v>
      </c>
      <c r="Q8" s="18" t="str">
        <f t="shared" si="6"/>
        <v/>
      </c>
      <c r="R8" s="18" t="e">
        <f t="shared" si="7"/>
        <v>#VALUE!</v>
      </c>
      <c r="S8" s="18">
        <f t="shared" si="8"/>
        <v>0</v>
      </c>
      <c r="T8" s="18" t="e">
        <f t="shared" si="9"/>
        <v>#VALUE!</v>
      </c>
      <c r="U8" s="26" t="str">
        <f t="shared" si="10"/>
        <v>OK</v>
      </c>
      <c r="V8" s="21" t="str">
        <f>IF(X8="","",IF(Lookups!$A$16=0,"Main Site not selected",Lookups!$A$16))</f>
        <v/>
      </c>
      <c r="W8" s="21" t="str">
        <f>IF(X8="","",IF(Lookups!$A$17=0,"Main Site not selected",Lookups!$A$17))</f>
        <v/>
      </c>
      <c r="X8" s="60" t="str">
        <f t="shared" si="11"/>
        <v/>
      </c>
      <c r="Y8" s="59" t="str">
        <f t="shared" si="0"/>
        <v/>
      </c>
      <c r="Z8" s="59" t="str">
        <f t="shared" si="0"/>
        <v/>
      </c>
      <c r="AA8" s="60" t="str">
        <f t="shared" si="0"/>
        <v/>
      </c>
      <c r="AB8" s="60" t="str">
        <f t="shared" si="0"/>
        <v/>
      </c>
      <c r="AC8" s="74" t="str">
        <f t="shared" si="12"/>
        <v/>
      </c>
      <c r="AD8" s="74" t="str">
        <f t="shared" si="1"/>
        <v/>
      </c>
      <c r="AE8" s="75" t="str">
        <f t="shared" si="1"/>
        <v/>
      </c>
      <c r="AF8" s="60" t="str">
        <f t="shared" si="13"/>
        <v/>
      </c>
      <c r="AG8" s="60" t="str">
        <f>IFERROR(IF(X8&lt;&gt;"",IF(AF8&lt;&gt;"",VLOOKUP(AF8,'big site list'!$B$2:$C$343,2,FALSE),""),""),Preplist!$F$21)</f>
        <v/>
      </c>
      <c r="AI8" s="42">
        <v>5</v>
      </c>
      <c r="AM8" s="42" t="str">
        <f>IF(X8&lt;&gt;"",AND($Y8&gt;=DATEVALUE("01/01/1900"),$Y8&lt;Lookups!$A$10),"")</f>
        <v/>
      </c>
      <c r="AN8" s="42" t="str">
        <f>IF(X8&lt;&gt;"",AND($Z8&gt;=DATEVALUE("01/01/2020"),$Z8&lt;=Lookups!$A$10),"")</f>
        <v/>
      </c>
      <c r="AO8" s="42" t="str">
        <f>IF(X8&lt;&gt;"",IFERROR(VLOOKUP(AA8,Lookups!$A$2:$A$6,1,FALSE),FALSE),"")</f>
        <v/>
      </c>
      <c r="AP8" s="42" t="b">
        <f t="shared" si="14"/>
        <v>1</v>
      </c>
      <c r="AQ8" s="42" t="str">
        <f>IF(X8&lt;&gt;"",IFERROR(VLOOKUP(AC8,Lookups!$A$24:$A$26,1,FALSE),FALSE),"")</f>
        <v/>
      </c>
      <c r="AR8" s="42" t="str">
        <f>IF(X8&lt;&gt;"",IFERROR(VLOOKUP(AD8,Lookups!$A$30:$A$34,1,FALSE),FALSE),"")</f>
        <v/>
      </c>
      <c r="AS8" s="42" t="str">
        <f>IF(X8&lt;&gt;"",AND($AE8&gt;=DATEVALUE("01/01/2020"),$AE8&lt;=Lookups!$A$10),"")</f>
        <v/>
      </c>
    </row>
    <row r="9" spans="1:73" ht="15" x14ac:dyDescent="0.25">
      <c r="A9" s="41"/>
      <c r="B9" s="67"/>
      <c r="C9" s="40"/>
      <c r="D9" s="69"/>
      <c r="E9" s="40"/>
      <c r="F9" s="70"/>
      <c r="G9" s="36"/>
      <c r="H9" s="53"/>
      <c r="I9" s="36"/>
      <c r="J9" s="36"/>
      <c r="K9" s="72"/>
      <c r="L9" s="83"/>
      <c r="M9" s="62" t="str">
        <f t="shared" si="2"/>
        <v/>
      </c>
      <c r="N9" s="18" t="str">
        <f t="shared" si="3"/>
        <v/>
      </c>
      <c r="O9" s="18" t="e">
        <f t="shared" si="4"/>
        <v>#VALUE!</v>
      </c>
      <c r="P9" s="18" t="e">
        <f t="shared" si="5"/>
        <v>#VALUE!</v>
      </c>
      <c r="Q9" s="18" t="str">
        <f t="shared" si="6"/>
        <v/>
      </c>
      <c r="R9" s="18" t="e">
        <f t="shared" si="7"/>
        <v>#VALUE!</v>
      </c>
      <c r="S9" s="18">
        <f t="shared" si="8"/>
        <v>0</v>
      </c>
      <c r="T9" s="18" t="e">
        <f t="shared" si="9"/>
        <v>#VALUE!</v>
      </c>
      <c r="U9" s="26" t="str">
        <f t="shared" si="10"/>
        <v>OK</v>
      </c>
      <c r="V9" s="21" t="str">
        <f>IF(X9="","",IF(Lookups!$A$16=0,"Main Site not selected",Lookups!$A$16))</f>
        <v/>
      </c>
      <c r="W9" s="21" t="str">
        <f>IF(X9="","",IF(Lookups!$A$17=0,"Main Site not selected",Lookups!$A$17))</f>
        <v/>
      </c>
      <c r="X9" s="60" t="str">
        <f t="shared" si="11"/>
        <v/>
      </c>
      <c r="Y9" s="59" t="str">
        <f t="shared" si="0"/>
        <v/>
      </c>
      <c r="Z9" s="59" t="str">
        <f t="shared" si="0"/>
        <v/>
      </c>
      <c r="AA9" s="60" t="str">
        <f t="shared" si="0"/>
        <v/>
      </c>
      <c r="AB9" s="60" t="str">
        <f t="shared" si="0"/>
        <v/>
      </c>
      <c r="AC9" s="74" t="str">
        <f t="shared" si="12"/>
        <v/>
      </c>
      <c r="AD9" s="74" t="str">
        <f t="shared" si="1"/>
        <v/>
      </c>
      <c r="AE9" s="75" t="str">
        <f t="shared" si="1"/>
        <v/>
      </c>
      <c r="AF9" s="60" t="str">
        <f t="shared" si="13"/>
        <v/>
      </c>
      <c r="AG9" s="60" t="str">
        <f>IFERROR(IF(X9&lt;&gt;"",IF(AF9&lt;&gt;"",VLOOKUP(AF9,'big site list'!$B$2:$C$343,2,FALSE),""),""),Preplist!$F$21)</f>
        <v/>
      </c>
      <c r="AI9" s="42">
        <v>6</v>
      </c>
      <c r="AM9" s="42" t="str">
        <f>IF(X9&lt;&gt;"",AND($Y9&gt;=DATEVALUE("01/01/1900"),$Y9&lt;Lookups!$A$10),"")</f>
        <v/>
      </c>
      <c r="AN9" s="42" t="str">
        <f>IF(X9&lt;&gt;"",AND($Z9&gt;=DATEVALUE("01/01/2020"),$Z9&lt;=Lookups!$A$10),"")</f>
        <v/>
      </c>
      <c r="AO9" s="42" t="str">
        <f>IF(X9&lt;&gt;"",IFERROR(VLOOKUP(AA9,Lookups!$A$2:$A$6,1,FALSE),FALSE),"")</f>
        <v/>
      </c>
      <c r="AP9" s="42" t="b">
        <f t="shared" si="14"/>
        <v>1</v>
      </c>
      <c r="AQ9" s="42" t="str">
        <f>IF(X9&lt;&gt;"",IFERROR(VLOOKUP(AC9,Lookups!$A$24:$A$26,1,FALSE),FALSE),"")</f>
        <v/>
      </c>
      <c r="AR9" s="42" t="str">
        <f>IF(X9&lt;&gt;"",IFERROR(VLOOKUP(AD9,Lookups!$A$30:$A$34,1,FALSE),FALSE),"")</f>
        <v/>
      </c>
      <c r="AS9" s="42" t="str">
        <f>IF(X9&lt;&gt;"",AND($AE9&gt;=DATEVALUE("01/01/2020"),$AE9&lt;=Lookups!$A$10),"")</f>
        <v/>
      </c>
    </row>
    <row r="10" spans="1:73" ht="15" x14ac:dyDescent="0.25">
      <c r="A10" s="41"/>
      <c r="B10" s="67"/>
      <c r="C10" s="40"/>
      <c r="D10" s="69"/>
      <c r="E10" s="40"/>
      <c r="F10" s="70"/>
      <c r="G10" s="36"/>
      <c r="H10" s="53"/>
      <c r="I10" s="36"/>
      <c r="J10" s="36"/>
      <c r="K10" s="72"/>
      <c r="L10" s="83"/>
      <c r="M10" s="62" t="str">
        <f t="shared" si="2"/>
        <v/>
      </c>
      <c r="N10" s="18" t="str">
        <f t="shared" si="3"/>
        <v/>
      </c>
      <c r="O10" s="18" t="e">
        <f t="shared" si="4"/>
        <v>#VALUE!</v>
      </c>
      <c r="P10" s="18" t="e">
        <f t="shared" si="5"/>
        <v>#VALUE!</v>
      </c>
      <c r="Q10" s="18" t="str">
        <f t="shared" si="6"/>
        <v/>
      </c>
      <c r="R10" s="18" t="e">
        <f t="shared" si="7"/>
        <v>#VALUE!</v>
      </c>
      <c r="S10" s="18">
        <f t="shared" si="8"/>
        <v>0</v>
      </c>
      <c r="T10" s="18" t="e">
        <f t="shared" si="9"/>
        <v>#VALUE!</v>
      </c>
      <c r="U10" s="26" t="str">
        <f t="shared" si="10"/>
        <v>OK</v>
      </c>
      <c r="V10" s="21" t="str">
        <f>IF(X10="","",IF(Lookups!$A$16=0,"Main Site not selected",Lookups!$A$16))</f>
        <v/>
      </c>
      <c r="W10" s="21" t="str">
        <f>IF(X10="","",IF(Lookups!$A$17=0,"Main Site not selected",Lookups!$A$17))</f>
        <v/>
      </c>
      <c r="X10" s="60" t="str">
        <f t="shared" si="11"/>
        <v/>
      </c>
      <c r="Y10" s="59" t="str">
        <f t="shared" si="0"/>
        <v/>
      </c>
      <c r="Z10" s="59" t="str">
        <f t="shared" si="0"/>
        <v/>
      </c>
      <c r="AA10" s="60" t="str">
        <f t="shared" si="0"/>
        <v/>
      </c>
      <c r="AB10" s="60" t="str">
        <f t="shared" si="0"/>
        <v/>
      </c>
      <c r="AC10" s="74" t="str">
        <f t="shared" si="12"/>
        <v/>
      </c>
      <c r="AD10" s="74" t="str">
        <f t="shared" si="1"/>
        <v/>
      </c>
      <c r="AE10" s="75" t="str">
        <f t="shared" si="1"/>
        <v/>
      </c>
      <c r="AF10" s="60" t="str">
        <f t="shared" si="13"/>
        <v/>
      </c>
      <c r="AG10" s="60" t="str">
        <f>IFERROR(IF(X10&lt;&gt;"",IF(AF10&lt;&gt;"",VLOOKUP(AF10,'big site list'!$B$2:$C$343,2,FALSE),""),""),Preplist!$F$21)</f>
        <v/>
      </c>
      <c r="AI10" s="42">
        <v>7</v>
      </c>
      <c r="AM10" s="42" t="str">
        <f>IF(X10&lt;&gt;"",AND($Y10&gt;=DATEVALUE("01/01/1900"),$Y10&lt;Lookups!$A$10),"")</f>
        <v/>
      </c>
      <c r="AN10" s="42" t="str">
        <f>IF(X10&lt;&gt;"",AND($Z10&gt;=DATEVALUE("01/01/2020"),$Z10&lt;=Lookups!$A$10),"")</f>
        <v/>
      </c>
      <c r="AO10" s="42" t="str">
        <f>IF(X10&lt;&gt;"",IFERROR(VLOOKUP(AA10,Lookups!$A$2:$A$6,1,FALSE),FALSE),"")</f>
        <v/>
      </c>
      <c r="AP10" s="42" t="b">
        <f t="shared" si="14"/>
        <v>1</v>
      </c>
      <c r="AQ10" s="42" t="str">
        <f>IF(X10&lt;&gt;"",IFERROR(VLOOKUP(AC10,Lookups!$A$24:$A$26,1,FALSE),FALSE),"")</f>
        <v/>
      </c>
      <c r="AR10" s="42" t="str">
        <f>IF(X10&lt;&gt;"",IFERROR(VLOOKUP(AD10,Lookups!$A$30:$A$34,1,FALSE),FALSE),"")</f>
        <v/>
      </c>
      <c r="AS10" s="42" t="str">
        <f>IF(X10&lt;&gt;"",AND($AE10&gt;=DATEVALUE("01/01/2020"),$AE10&lt;=Lookups!$A$10),"")</f>
        <v/>
      </c>
    </row>
    <row r="11" spans="1:73" ht="15" x14ac:dyDescent="0.25">
      <c r="A11" s="41"/>
      <c r="B11" s="67"/>
      <c r="C11" s="40"/>
      <c r="D11" s="69"/>
      <c r="E11" s="40"/>
      <c r="F11" s="70"/>
      <c r="G11" s="36"/>
      <c r="H11" s="53"/>
      <c r="I11" s="36"/>
      <c r="J11" s="36"/>
      <c r="K11" s="72"/>
      <c r="L11" s="83"/>
      <c r="M11" s="62" t="str">
        <f t="shared" si="2"/>
        <v/>
      </c>
      <c r="N11" s="18" t="str">
        <f t="shared" si="3"/>
        <v/>
      </c>
      <c r="O11" s="18" t="e">
        <f t="shared" si="4"/>
        <v>#VALUE!</v>
      </c>
      <c r="P11" s="18" t="e">
        <f t="shared" si="5"/>
        <v>#VALUE!</v>
      </c>
      <c r="Q11" s="18" t="str">
        <f t="shared" si="6"/>
        <v/>
      </c>
      <c r="R11" s="18" t="e">
        <f t="shared" si="7"/>
        <v>#VALUE!</v>
      </c>
      <c r="S11" s="18">
        <f t="shared" si="8"/>
        <v>0</v>
      </c>
      <c r="T11" s="18" t="e">
        <f t="shared" si="9"/>
        <v>#VALUE!</v>
      </c>
      <c r="U11" s="26" t="str">
        <f t="shared" si="10"/>
        <v>OK</v>
      </c>
      <c r="V11" s="21" t="str">
        <f>IF(X11="","",IF(Lookups!$A$16=0,"Main Site not selected",Lookups!$A$16))</f>
        <v/>
      </c>
      <c r="W11" s="21" t="str">
        <f>IF(X11="","",IF(Lookups!$A$17=0,"Main Site not selected",Lookups!$A$17))</f>
        <v/>
      </c>
      <c r="X11" s="60" t="str">
        <f t="shared" si="11"/>
        <v/>
      </c>
      <c r="Y11" s="59" t="str">
        <f t="shared" si="0"/>
        <v/>
      </c>
      <c r="Z11" s="59" t="str">
        <f t="shared" si="0"/>
        <v/>
      </c>
      <c r="AA11" s="60" t="str">
        <f t="shared" si="0"/>
        <v/>
      </c>
      <c r="AB11" s="60" t="str">
        <f t="shared" si="0"/>
        <v/>
      </c>
      <c r="AC11" s="74" t="str">
        <f t="shared" si="12"/>
        <v/>
      </c>
      <c r="AD11" s="74" t="str">
        <f t="shared" si="1"/>
        <v/>
      </c>
      <c r="AE11" s="75" t="str">
        <f t="shared" si="1"/>
        <v/>
      </c>
      <c r="AF11" s="60" t="str">
        <f t="shared" si="13"/>
        <v/>
      </c>
      <c r="AG11" s="60" t="str">
        <f>IFERROR(IF(X11&lt;&gt;"",IF(AF11&lt;&gt;"",VLOOKUP(AF11,'big site list'!$B$2:$C$343,2,FALSE),""),""),Preplist!$F$21)</f>
        <v/>
      </c>
      <c r="AI11" s="42">
        <v>8</v>
      </c>
      <c r="AM11" s="42" t="str">
        <f>IF(X11&lt;&gt;"",AND($Y11&gt;=DATEVALUE("01/01/1900"),$Y11&lt;Lookups!$A$10),"")</f>
        <v/>
      </c>
      <c r="AN11" s="42" t="str">
        <f>IF(X11&lt;&gt;"",AND($Z11&gt;=DATEVALUE("01/01/2020"),$Z11&lt;=Lookups!$A$10),"")</f>
        <v/>
      </c>
      <c r="AO11" s="42" t="str">
        <f>IF(X11&lt;&gt;"",IFERROR(VLOOKUP(AA11,Lookups!$A$2:$A$6,1,FALSE),FALSE),"")</f>
        <v/>
      </c>
      <c r="AP11" s="42" t="b">
        <f t="shared" si="14"/>
        <v>1</v>
      </c>
      <c r="AQ11" s="42" t="str">
        <f>IF(X11&lt;&gt;"",IFERROR(VLOOKUP(AC11,Lookups!$A$24:$A$26,1,FALSE),FALSE),"")</f>
        <v/>
      </c>
      <c r="AR11" s="42" t="str">
        <f>IF(X11&lt;&gt;"",IFERROR(VLOOKUP(AD11,Lookups!$A$30:$A$34,1,FALSE),FALSE),"")</f>
        <v/>
      </c>
      <c r="AS11" s="42" t="str">
        <f>IF(X11&lt;&gt;"",AND($AE11&gt;=DATEVALUE("01/01/2020"),$AE11&lt;=Lookups!$A$10),"")</f>
        <v/>
      </c>
    </row>
    <row r="12" spans="1:73" ht="15" x14ac:dyDescent="0.25">
      <c r="A12" s="41"/>
      <c r="B12" s="67"/>
      <c r="C12" s="40"/>
      <c r="D12" s="69"/>
      <c r="E12" s="40"/>
      <c r="F12" s="70"/>
      <c r="G12" s="36"/>
      <c r="H12" s="53"/>
      <c r="I12" s="36"/>
      <c r="J12" s="36"/>
      <c r="K12" s="72"/>
      <c r="L12" s="83"/>
      <c r="M12" s="62" t="str">
        <f t="shared" si="2"/>
        <v/>
      </c>
      <c r="N12" s="18" t="str">
        <f t="shared" si="3"/>
        <v/>
      </c>
      <c r="O12" s="18" t="e">
        <f t="shared" si="4"/>
        <v>#VALUE!</v>
      </c>
      <c r="P12" s="18" t="e">
        <f t="shared" si="5"/>
        <v>#VALUE!</v>
      </c>
      <c r="Q12" s="18" t="str">
        <f t="shared" si="6"/>
        <v/>
      </c>
      <c r="R12" s="18" t="e">
        <f t="shared" si="7"/>
        <v>#VALUE!</v>
      </c>
      <c r="S12" s="18">
        <f t="shared" si="8"/>
        <v>0</v>
      </c>
      <c r="T12" s="18" t="e">
        <f t="shared" si="9"/>
        <v>#VALUE!</v>
      </c>
      <c r="U12" s="26" t="str">
        <f t="shared" si="10"/>
        <v>OK</v>
      </c>
      <c r="V12" s="21" t="str">
        <f>IF(X12="","",IF(Lookups!$A$16=0,"Main Site not selected",Lookups!$A$16))</f>
        <v/>
      </c>
      <c r="W12" s="21" t="str">
        <f>IF(X12="","",IF(Lookups!$A$17=0,"Main Site not selected",Lookups!$A$17))</f>
        <v/>
      </c>
      <c r="X12" s="60" t="str">
        <f t="shared" si="11"/>
        <v/>
      </c>
      <c r="Y12" s="59" t="str">
        <f t="shared" si="0"/>
        <v/>
      </c>
      <c r="Z12" s="59" t="str">
        <f t="shared" si="0"/>
        <v/>
      </c>
      <c r="AA12" s="60" t="str">
        <f t="shared" si="0"/>
        <v/>
      </c>
      <c r="AB12" s="60" t="str">
        <f t="shared" si="0"/>
        <v/>
      </c>
      <c r="AC12" s="74" t="str">
        <f t="shared" si="12"/>
        <v/>
      </c>
      <c r="AD12" s="74" t="str">
        <f t="shared" si="1"/>
        <v/>
      </c>
      <c r="AE12" s="75" t="str">
        <f t="shared" si="1"/>
        <v/>
      </c>
      <c r="AF12" s="60" t="str">
        <f t="shared" si="13"/>
        <v/>
      </c>
      <c r="AG12" s="60" t="str">
        <f>IFERROR(IF(X12&lt;&gt;"",IF(AF12&lt;&gt;"",VLOOKUP(AF12,'big site list'!$B$2:$C$343,2,FALSE),""),""),Preplist!$F$21)</f>
        <v/>
      </c>
      <c r="AI12" s="42">
        <v>9</v>
      </c>
      <c r="AM12" s="42" t="str">
        <f>IF(X12&lt;&gt;"",AND($Y12&gt;=DATEVALUE("01/01/1900"),$Y12&lt;Lookups!$A$10),"")</f>
        <v/>
      </c>
      <c r="AN12" s="42" t="str">
        <f>IF(X12&lt;&gt;"",AND($Z12&gt;=DATEVALUE("01/01/2020"),$Z12&lt;=Lookups!$A$10),"")</f>
        <v/>
      </c>
      <c r="AO12" s="42" t="str">
        <f>IF(X12&lt;&gt;"",IFERROR(VLOOKUP(AA12,Lookups!$A$2:$A$6,1,FALSE),FALSE),"")</f>
        <v/>
      </c>
      <c r="AP12" s="42" t="b">
        <f t="shared" si="14"/>
        <v>1</v>
      </c>
      <c r="AQ12" s="42" t="str">
        <f>IF(X12&lt;&gt;"",IFERROR(VLOOKUP(AC12,Lookups!$A$24:$A$26,1,FALSE),FALSE),"")</f>
        <v/>
      </c>
      <c r="AR12" s="42" t="str">
        <f>IF(X12&lt;&gt;"",IFERROR(VLOOKUP(AD12,Lookups!$A$30:$A$34,1,FALSE),FALSE),"")</f>
        <v/>
      </c>
      <c r="AS12" s="42" t="str">
        <f>IF(X12&lt;&gt;"",AND($AE12&gt;=DATEVALUE("01/01/2020"),$AE12&lt;=Lookups!$A$10),"")</f>
        <v/>
      </c>
    </row>
    <row r="13" spans="1:73" ht="15" x14ac:dyDescent="0.25">
      <c r="A13" s="41"/>
      <c r="B13" s="67"/>
      <c r="C13" s="40"/>
      <c r="D13" s="69"/>
      <c r="E13" s="40"/>
      <c r="F13" s="70"/>
      <c r="G13" s="36"/>
      <c r="H13" s="53"/>
      <c r="I13" s="36"/>
      <c r="J13" s="36"/>
      <c r="K13" s="72"/>
      <c r="L13" s="83"/>
      <c r="M13" s="62" t="str">
        <f t="shared" si="2"/>
        <v/>
      </c>
      <c r="N13" s="18" t="str">
        <f t="shared" si="3"/>
        <v/>
      </c>
      <c r="O13" s="18" t="e">
        <f t="shared" si="4"/>
        <v>#VALUE!</v>
      </c>
      <c r="P13" s="18" t="e">
        <f t="shared" si="5"/>
        <v>#VALUE!</v>
      </c>
      <c r="Q13" s="18" t="str">
        <f t="shared" si="6"/>
        <v/>
      </c>
      <c r="R13" s="18" t="e">
        <f t="shared" si="7"/>
        <v>#VALUE!</v>
      </c>
      <c r="S13" s="18">
        <f t="shared" si="8"/>
        <v>0</v>
      </c>
      <c r="T13" s="18" t="e">
        <f t="shared" si="9"/>
        <v>#VALUE!</v>
      </c>
      <c r="U13" s="26" t="str">
        <f t="shared" si="10"/>
        <v>OK</v>
      </c>
      <c r="V13" s="21" t="str">
        <f>IF(X13="","",IF(Lookups!$A$16=0,"Main Site not selected",Lookups!$A$16))</f>
        <v/>
      </c>
      <c r="W13" s="21" t="str">
        <f>IF(X13="","",IF(Lookups!$A$17=0,"Main Site not selected",Lookups!$A$17))</f>
        <v/>
      </c>
      <c r="X13" s="60" t="str">
        <f t="shared" si="11"/>
        <v/>
      </c>
      <c r="Y13" s="59" t="str">
        <f t="shared" si="0"/>
        <v/>
      </c>
      <c r="Z13" s="59" t="str">
        <f t="shared" si="0"/>
        <v/>
      </c>
      <c r="AA13" s="60" t="str">
        <f t="shared" si="0"/>
        <v/>
      </c>
      <c r="AB13" s="60" t="str">
        <f t="shared" si="0"/>
        <v/>
      </c>
      <c r="AC13" s="74" t="str">
        <f t="shared" si="12"/>
        <v/>
      </c>
      <c r="AD13" s="74" t="str">
        <f t="shared" si="1"/>
        <v/>
      </c>
      <c r="AE13" s="75" t="str">
        <f t="shared" si="1"/>
        <v/>
      </c>
      <c r="AF13" s="60" t="str">
        <f t="shared" si="13"/>
        <v/>
      </c>
      <c r="AG13" s="60" t="str">
        <f>IFERROR(IF(X13&lt;&gt;"",IF(AF13&lt;&gt;"",VLOOKUP(AF13,'big site list'!$B$2:$C$343,2,FALSE),""),""),Preplist!$F$21)</f>
        <v/>
      </c>
      <c r="AI13" s="42">
        <v>10</v>
      </c>
      <c r="AM13" s="42" t="str">
        <f>IF(X13&lt;&gt;"",AND($Y13&gt;=DATEVALUE("01/01/1900"),$Y13&lt;Lookups!$A$10),"")</f>
        <v/>
      </c>
      <c r="AN13" s="42" t="str">
        <f>IF(X13&lt;&gt;"",AND($Z13&gt;=DATEVALUE("01/01/2020"),$Z13&lt;=Lookups!$A$10),"")</f>
        <v/>
      </c>
      <c r="AO13" s="42" t="str">
        <f>IF(X13&lt;&gt;"",IFERROR(VLOOKUP(AA13,Lookups!$A$2:$A$6,1,FALSE),FALSE),"")</f>
        <v/>
      </c>
      <c r="AP13" s="42" t="b">
        <f t="shared" si="14"/>
        <v>1</v>
      </c>
      <c r="AQ13" s="42" t="str">
        <f>IF(X13&lt;&gt;"",IFERROR(VLOOKUP(AC13,Lookups!$A$24:$A$26,1,FALSE),FALSE),"")</f>
        <v/>
      </c>
      <c r="AR13" s="42" t="str">
        <f>IF(X13&lt;&gt;"",IFERROR(VLOOKUP(AD13,Lookups!$A$30:$A$34,1,FALSE),FALSE),"")</f>
        <v/>
      </c>
      <c r="AS13" s="42" t="str">
        <f>IF(X13&lt;&gt;"",AND($AE13&gt;=DATEVALUE("01/01/2020"),$AE13&lt;=Lookups!$A$10),"")</f>
        <v/>
      </c>
    </row>
    <row r="14" spans="1:73" ht="15" x14ac:dyDescent="0.25">
      <c r="A14" s="41"/>
      <c r="B14" s="67"/>
      <c r="C14" s="40"/>
      <c r="D14" s="69"/>
      <c r="E14" s="40"/>
      <c r="F14" s="70"/>
      <c r="G14" s="36"/>
      <c r="H14" s="53"/>
      <c r="I14" s="36"/>
      <c r="J14" s="36"/>
      <c r="K14" s="72"/>
      <c r="L14" s="83"/>
      <c r="M14" s="62" t="str">
        <f t="shared" si="2"/>
        <v/>
      </c>
      <c r="N14" s="18" t="str">
        <f t="shared" si="3"/>
        <v/>
      </c>
      <c r="O14" s="18" t="e">
        <f t="shared" si="4"/>
        <v>#VALUE!</v>
      </c>
      <c r="P14" s="18" t="e">
        <f t="shared" si="5"/>
        <v>#VALUE!</v>
      </c>
      <c r="Q14" s="18" t="str">
        <f t="shared" si="6"/>
        <v/>
      </c>
      <c r="R14" s="18" t="e">
        <f t="shared" si="7"/>
        <v>#VALUE!</v>
      </c>
      <c r="S14" s="18">
        <f t="shared" si="8"/>
        <v>0</v>
      </c>
      <c r="T14" s="18" t="e">
        <f t="shared" si="9"/>
        <v>#VALUE!</v>
      </c>
      <c r="U14" s="26" t="str">
        <f t="shared" si="10"/>
        <v>OK</v>
      </c>
      <c r="V14" s="21" t="str">
        <f>IF(X14="","",IF(Lookups!$A$16=0,"Main Site not selected",Lookups!$A$16))</f>
        <v/>
      </c>
      <c r="W14" s="21" t="str">
        <f>IF(X14="","",IF(Lookups!$A$17=0,"Main Site not selected",Lookups!$A$17))</f>
        <v/>
      </c>
      <c r="X14" s="60" t="str">
        <f t="shared" si="11"/>
        <v/>
      </c>
      <c r="Y14" s="59" t="str">
        <f t="shared" si="0"/>
        <v/>
      </c>
      <c r="Z14" s="59" t="str">
        <f t="shared" si="0"/>
        <v/>
      </c>
      <c r="AA14" s="60" t="str">
        <f t="shared" si="0"/>
        <v/>
      </c>
      <c r="AB14" s="60" t="str">
        <f t="shared" si="0"/>
        <v/>
      </c>
      <c r="AC14" s="74" t="str">
        <f t="shared" si="12"/>
        <v/>
      </c>
      <c r="AD14" s="74" t="str">
        <f t="shared" si="1"/>
        <v/>
      </c>
      <c r="AE14" s="75" t="str">
        <f t="shared" si="1"/>
        <v/>
      </c>
      <c r="AF14" s="60" t="str">
        <f t="shared" si="13"/>
        <v/>
      </c>
      <c r="AG14" s="60" t="str">
        <f>IFERROR(IF(X14&lt;&gt;"",IF(AF14&lt;&gt;"",VLOOKUP(AF14,'big site list'!$B$2:$C$343,2,FALSE),""),""),Preplist!$F$21)</f>
        <v/>
      </c>
      <c r="AI14" s="42">
        <v>11</v>
      </c>
      <c r="AM14" s="42" t="str">
        <f>IF(X14&lt;&gt;"",AND($Y14&gt;=DATEVALUE("01/01/1900"),$Y14&lt;Lookups!$A$10),"")</f>
        <v/>
      </c>
      <c r="AN14" s="42" t="str">
        <f>IF(X14&lt;&gt;"",AND($Z14&gt;=DATEVALUE("01/01/2020"),$Z14&lt;=Lookups!$A$10),"")</f>
        <v/>
      </c>
      <c r="AO14" s="42" t="str">
        <f>IF(X14&lt;&gt;"",IFERROR(VLOOKUP(AA14,Lookups!$A$2:$A$6,1,FALSE),FALSE),"")</f>
        <v/>
      </c>
      <c r="AP14" s="42" t="b">
        <f t="shared" si="14"/>
        <v>1</v>
      </c>
      <c r="AQ14" s="42" t="str">
        <f>IF(X14&lt;&gt;"",IFERROR(VLOOKUP(AC14,Lookups!$A$24:$A$26,1,FALSE),FALSE),"")</f>
        <v/>
      </c>
      <c r="AR14" s="42" t="str">
        <f>IF(X14&lt;&gt;"",IFERROR(VLOOKUP(AD14,Lookups!$A$30:$A$34,1,FALSE),FALSE),"")</f>
        <v/>
      </c>
      <c r="AS14" s="42" t="str">
        <f>IF(X14&lt;&gt;"",AND($AE14&gt;=DATEVALUE("01/01/2020"),$AE14&lt;=Lookups!$A$10),"")</f>
        <v/>
      </c>
    </row>
    <row r="15" spans="1:73" ht="15" x14ac:dyDescent="0.25">
      <c r="A15" s="41"/>
      <c r="B15" s="67"/>
      <c r="C15" s="40"/>
      <c r="D15" s="69"/>
      <c r="E15" s="40"/>
      <c r="F15" s="70"/>
      <c r="G15" s="36"/>
      <c r="H15" s="53"/>
      <c r="I15" s="36"/>
      <c r="J15" s="36"/>
      <c r="K15" s="72"/>
      <c r="L15" s="83"/>
      <c r="M15" s="62" t="str">
        <f t="shared" si="2"/>
        <v/>
      </c>
      <c r="N15" s="18" t="str">
        <f t="shared" si="3"/>
        <v/>
      </c>
      <c r="O15" s="18" t="e">
        <f t="shared" si="4"/>
        <v>#VALUE!</v>
      </c>
      <c r="P15" s="18" t="e">
        <f t="shared" si="5"/>
        <v>#VALUE!</v>
      </c>
      <c r="Q15" s="18" t="str">
        <f t="shared" si="6"/>
        <v/>
      </c>
      <c r="R15" s="18" t="e">
        <f t="shared" si="7"/>
        <v>#VALUE!</v>
      </c>
      <c r="S15" s="18">
        <f t="shared" si="8"/>
        <v>0</v>
      </c>
      <c r="T15" s="18" t="e">
        <f t="shared" si="9"/>
        <v>#VALUE!</v>
      </c>
      <c r="U15" s="26" t="str">
        <f t="shared" si="10"/>
        <v>OK</v>
      </c>
      <c r="V15" s="21" t="str">
        <f>IF(X15="","",IF(Lookups!$A$16=0,"Main Site not selected",Lookups!$A$16))</f>
        <v/>
      </c>
      <c r="W15" s="21" t="str">
        <f>IF(X15="","",IF(Lookups!$A$17=0,"Main Site not selected",Lookups!$A$17))</f>
        <v/>
      </c>
      <c r="X15" s="60" t="str">
        <f t="shared" si="11"/>
        <v/>
      </c>
      <c r="Y15" s="59" t="str">
        <f t="shared" si="0"/>
        <v/>
      </c>
      <c r="Z15" s="59" t="str">
        <f t="shared" si="0"/>
        <v/>
      </c>
      <c r="AA15" s="60" t="str">
        <f t="shared" si="0"/>
        <v/>
      </c>
      <c r="AB15" s="60" t="str">
        <f t="shared" si="0"/>
        <v/>
      </c>
      <c r="AC15" s="74" t="str">
        <f t="shared" si="12"/>
        <v/>
      </c>
      <c r="AD15" s="74" t="str">
        <f t="shared" si="1"/>
        <v/>
      </c>
      <c r="AE15" s="75" t="str">
        <f t="shared" si="1"/>
        <v/>
      </c>
      <c r="AF15" s="60" t="str">
        <f t="shared" si="13"/>
        <v/>
      </c>
      <c r="AG15" s="60" t="str">
        <f>IFERROR(IF(X15&lt;&gt;"",IF(AF15&lt;&gt;"",VLOOKUP(AF15,'big site list'!$B$2:$C$343,2,FALSE),""),""),Preplist!$F$21)</f>
        <v/>
      </c>
      <c r="AI15" s="42">
        <v>12</v>
      </c>
      <c r="AM15" s="42" t="str">
        <f>IF(X15&lt;&gt;"",AND($Y15&gt;=DATEVALUE("01/01/1900"),$Y15&lt;Lookups!$A$10),"")</f>
        <v/>
      </c>
      <c r="AN15" s="42" t="str">
        <f>IF(X15&lt;&gt;"",AND($Z15&gt;=DATEVALUE("01/01/2020"),$Z15&lt;=Lookups!$A$10),"")</f>
        <v/>
      </c>
      <c r="AO15" s="42" t="str">
        <f>IF(X15&lt;&gt;"",IFERROR(VLOOKUP(AA15,Lookups!$A$2:$A$6,1,FALSE),FALSE),"")</f>
        <v/>
      </c>
      <c r="AP15" s="42" t="b">
        <f t="shared" si="14"/>
        <v>1</v>
      </c>
      <c r="AQ15" s="42" t="str">
        <f>IF(X15&lt;&gt;"",IFERROR(VLOOKUP(AC15,Lookups!$A$24:$A$26,1,FALSE),FALSE),"")</f>
        <v/>
      </c>
      <c r="AR15" s="42" t="str">
        <f>IF(X15&lt;&gt;"",IFERROR(VLOOKUP(AD15,Lookups!$A$30:$A$34,1,FALSE),FALSE),"")</f>
        <v/>
      </c>
      <c r="AS15" s="42" t="str">
        <f>IF(X15&lt;&gt;"",AND($AE15&gt;=DATEVALUE("01/01/2020"),$AE15&lt;=Lookups!$A$10),"")</f>
        <v/>
      </c>
    </row>
    <row r="16" spans="1:73" ht="15" x14ac:dyDescent="0.25">
      <c r="A16" s="41"/>
      <c r="B16" s="67"/>
      <c r="C16" s="40"/>
      <c r="D16" s="69"/>
      <c r="E16" s="40"/>
      <c r="F16" s="70"/>
      <c r="G16" s="36"/>
      <c r="H16" s="53"/>
      <c r="I16" s="36"/>
      <c r="J16" s="36"/>
      <c r="K16" s="72"/>
      <c r="L16" s="83"/>
      <c r="M16" s="62" t="str">
        <f t="shared" si="2"/>
        <v/>
      </c>
      <c r="N16" s="18" t="str">
        <f t="shared" si="3"/>
        <v/>
      </c>
      <c r="O16" s="18" t="e">
        <f t="shared" si="4"/>
        <v>#VALUE!</v>
      </c>
      <c r="P16" s="18" t="e">
        <f t="shared" si="5"/>
        <v>#VALUE!</v>
      </c>
      <c r="Q16" s="18" t="str">
        <f t="shared" si="6"/>
        <v/>
      </c>
      <c r="R16" s="18" t="e">
        <f t="shared" si="7"/>
        <v>#VALUE!</v>
      </c>
      <c r="S16" s="18">
        <f t="shared" si="8"/>
        <v>0</v>
      </c>
      <c r="T16" s="18" t="e">
        <f t="shared" si="9"/>
        <v>#VALUE!</v>
      </c>
      <c r="U16" s="26" t="str">
        <f t="shared" si="10"/>
        <v>OK</v>
      </c>
      <c r="V16" s="21" t="str">
        <f>IF(X16="","",IF(Lookups!$A$16=0,"Main Site not selected",Lookups!$A$16))</f>
        <v/>
      </c>
      <c r="W16" s="21" t="str">
        <f>IF(X16="","",IF(Lookups!$A$17=0,"Main Site not selected",Lookups!$A$17))</f>
        <v/>
      </c>
      <c r="X16" s="60" t="str">
        <f t="shared" si="11"/>
        <v/>
      </c>
      <c r="Y16" s="59" t="str">
        <f t="shared" si="0"/>
        <v/>
      </c>
      <c r="Z16" s="59" t="str">
        <f t="shared" si="0"/>
        <v/>
      </c>
      <c r="AA16" s="60" t="str">
        <f t="shared" si="0"/>
        <v/>
      </c>
      <c r="AB16" s="60" t="str">
        <f t="shared" si="0"/>
        <v/>
      </c>
      <c r="AC16" s="74" t="str">
        <f t="shared" si="12"/>
        <v/>
      </c>
      <c r="AD16" s="74" t="str">
        <f t="shared" si="1"/>
        <v/>
      </c>
      <c r="AE16" s="75" t="str">
        <f t="shared" si="1"/>
        <v/>
      </c>
      <c r="AF16" s="60" t="str">
        <f t="shared" si="13"/>
        <v/>
      </c>
      <c r="AG16" s="60" t="str">
        <f>IFERROR(IF(X16&lt;&gt;"",IF(AF16&lt;&gt;"",VLOOKUP(AF16,'big site list'!$B$2:$C$343,2,FALSE),""),""),Preplist!$F$21)</f>
        <v/>
      </c>
      <c r="AI16" s="42">
        <v>13</v>
      </c>
      <c r="AM16" s="42" t="str">
        <f>IF(X16&lt;&gt;"",AND($Y16&gt;=DATEVALUE("01/01/1900"),$Y16&lt;Lookups!$A$10),"")</f>
        <v/>
      </c>
      <c r="AN16" s="42" t="str">
        <f>IF(X16&lt;&gt;"",AND($Z16&gt;=DATEVALUE("01/01/2020"),$Z16&lt;=Lookups!$A$10),"")</f>
        <v/>
      </c>
      <c r="AO16" s="42" t="str">
        <f>IF(X16&lt;&gt;"",IFERROR(VLOOKUP(AA16,Lookups!$A$2:$A$6,1,FALSE),FALSE),"")</f>
        <v/>
      </c>
      <c r="AP16" s="42" t="b">
        <f t="shared" si="14"/>
        <v>1</v>
      </c>
      <c r="AQ16" s="42" t="str">
        <f>IF(X16&lt;&gt;"",IFERROR(VLOOKUP(AC16,Lookups!$A$24:$A$26,1,FALSE),FALSE),"")</f>
        <v/>
      </c>
      <c r="AR16" s="42" t="str">
        <f>IF(X16&lt;&gt;"",IFERROR(VLOOKUP(AD16,Lookups!$A$30:$A$34,1,FALSE),FALSE),"")</f>
        <v/>
      </c>
      <c r="AS16" s="42" t="str">
        <f>IF(X16&lt;&gt;"",AND($AE16&gt;=DATEVALUE("01/01/2020"),$AE16&lt;=Lookups!$A$10),"")</f>
        <v/>
      </c>
    </row>
    <row r="17" spans="1:45" ht="15" x14ac:dyDescent="0.25">
      <c r="A17" s="41"/>
      <c r="B17" s="67"/>
      <c r="C17" s="40"/>
      <c r="D17" s="69"/>
      <c r="E17" s="40"/>
      <c r="F17" s="70"/>
      <c r="G17" s="36"/>
      <c r="H17" s="53"/>
      <c r="I17" s="36"/>
      <c r="J17" s="36"/>
      <c r="K17" s="72"/>
      <c r="L17" s="83"/>
      <c r="M17" s="62" t="str">
        <f t="shared" si="2"/>
        <v/>
      </c>
      <c r="N17" s="18" t="str">
        <f t="shared" si="3"/>
        <v/>
      </c>
      <c r="O17" s="18" t="e">
        <f t="shared" si="4"/>
        <v>#VALUE!</v>
      </c>
      <c r="P17" s="18" t="e">
        <f t="shared" si="5"/>
        <v>#VALUE!</v>
      </c>
      <c r="Q17" s="18" t="str">
        <f t="shared" si="6"/>
        <v/>
      </c>
      <c r="R17" s="18" t="e">
        <f t="shared" si="7"/>
        <v>#VALUE!</v>
      </c>
      <c r="S17" s="18">
        <f t="shared" si="8"/>
        <v>0</v>
      </c>
      <c r="T17" s="18" t="e">
        <f t="shared" si="9"/>
        <v>#VALUE!</v>
      </c>
      <c r="U17" s="26" t="str">
        <f t="shared" si="10"/>
        <v>OK</v>
      </c>
      <c r="V17" s="21" t="str">
        <f>IF(X17="","",IF(Lookups!$A$16=0,"Main Site not selected",Lookups!$A$16))</f>
        <v/>
      </c>
      <c r="W17" s="21" t="str">
        <f>IF(X17="","",IF(Lookups!$A$17=0,"Main Site not selected",Lookups!$A$17))</f>
        <v/>
      </c>
      <c r="X17" s="60" t="str">
        <f t="shared" si="11"/>
        <v/>
      </c>
      <c r="Y17" s="59" t="str">
        <f t="shared" si="0"/>
        <v/>
      </c>
      <c r="Z17" s="59" t="str">
        <f t="shared" si="0"/>
        <v/>
      </c>
      <c r="AA17" s="60" t="str">
        <f t="shared" si="0"/>
        <v/>
      </c>
      <c r="AB17" s="60" t="str">
        <f t="shared" si="0"/>
        <v/>
      </c>
      <c r="AC17" s="74" t="str">
        <f t="shared" si="12"/>
        <v/>
      </c>
      <c r="AD17" s="74" t="str">
        <f t="shared" si="1"/>
        <v/>
      </c>
      <c r="AE17" s="75" t="str">
        <f t="shared" si="1"/>
        <v/>
      </c>
      <c r="AF17" s="60" t="str">
        <f t="shared" si="13"/>
        <v/>
      </c>
      <c r="AG17" s="60" t="str">
        <f>IFERROR(IF(X17&lt;&gt;"",IF(AF17&lt;&gt;"",VLOOKUP(AF17,'big site list'!$B$2:$C$343,2,FALSE),""),""),Preplist!$F$21)</f>
        <v/>
      </c>
      <c r="AI17" s="42">
        <v>14</v>
      </c>
      <c r="AM17" s="42" t="str">
        <f>IF(X17&lt;&gt;"",AND($Y17&gt;=DATEVALUE("01/01/1900"),$Y17&lt;Lookups!$A$10),"")</f>
        <v/>
      </c>
      <c r="AN17" s="42" t="str">
        <f>IF(X17&lt;&gt;"",AND($Z17&gt;=DATEVALUE("01/01/2020"),$Z17&lt;=Lookups!$A$10),"")</f>
        <v/>
      </c>
      <c r="AO17" s="42" t="str">
        <f>IF(X17&lt;&gt;"",IFERROR(VLOOKUP(AA17,Lookups!$A$2:$A$6,1,FALSE),FALSE),"")</f>
        <v/>
      </c>
      <c r="AP17" s="42" t="b">
        <f t="shared" si="14"/>
        <v>1</v>
      </c>
      <c r="AQ17" s="42" t="str">
        <f>IF(X17&lt;&gt;"",IFERROR(VLOOKUP(AC17,Lookups!$A$24:$A$26,1,FALSE),FALSE),"")</f>
        <v/>
      </c>
      <c r="AR17" s="42" t="str">
        <f>IF(X17&lt;&gt;"",IFERROR(VLOOKUP(AD17,Lookups!$A$30:$A$34,1,FALSE),FALSE),"")</f>
        <v/>
      </c>
      <c r="AS17" s="42" t="str">
        <f>IF(X17&lt;&gt;"",AND($AE17&gt;=DATEVALUE("01/01/2020"),$AE17&lt;=Lookups!$A$10),"")</f>
        <v/>
      </c>
    </row>
    <row r="18" spans="1:45" ht="15" x14ac:dyDescent="0.25">
      <c r="A18" s="41"/>
      <c r="B18" s="67"/>
      <c r="C18" s="40"/>
      <c r="D18" s="69"/>
      <c r="E18" s="40"/>
      <c r="F18" s="70"/>
      <c r="G18" s="36"/>
      <c r="H18" s="53"/>
      <c r="I18" s="36"/>
      <c r="J18" s="36"/>
      <c r="K18" s="72"/>
      <c r="L18" s="83"/>
      <c r="M18" s="62" t="str">
        <f t="shared" si="2"/>
        <v/>
      </c>
      <c r="N18" s="18" t="str">
        <f t="shared" si="3"/>
        <v/>
      </c>
      <c r="O18" s="18" t="e">
        <f t="shared" si="4"/>
        <v>#VALUE!</v>
      </c>
      <c r="P18" s="18" t="e">
        <f t="shared" si="5"/>
        <v>#VALUE!</v>
      </c>
      <c r="Q18" s="18" t="str">
        <f t="shared" si="6"/>
        <v/>
      </c>
      <c r="R18" s="18" t="e">
        <f t="shared" si="7"/>
        <v>#VALUE!</v>
      </c>
      <c r="S18" s="18">
        <f t="shared" si="8"/>
        <v>0</v>
      </c>
      <c r="T18" s="18" t="e">
        <f t="shared" si="9"/>
        <v>#VALUE!</v>
      </c>
      <c r="U18" s="26" t="str">
        <f t="shared" si="10"/>
        <v>OK</v>
      </c>
      <c r="V18" s="21" t="str">
        <f>IF(X18="","",IF(Lookups!$A$16=0,"Main Site not selected",Lookups!$A$16))</f>
        <v/>
      </c>
      <c r="W18" s="21" t="str">
        <f>IF(X18="","",IF(Lookups!$A$17=0,"Main Site not selected",Lookups!$A$17))</f>
        <v/>
      </c>
      <c r="X18" s="60" t="str">
        <f t="shared" si="11"/>
        <v/>
      </c>
      <c r="Y18" s="59" t="str">
        <f t="shared" si="0"/>
        <v/>
      </c>
      <c r="Z18" s="59" t="str">
        <f t="shared" si="0"/>
        <v/>
      </c>
      <c r="AA18" s="60" t="str">
        <f t="shared" si="0"/>
        <v/>
      </c>
      <c r="AB18" s="60" t="str">
        <f t="shared" si="0"/>
        <v/>
      </c>
      <c r="AC18" s="74" t="str">
        <f t="shared" si="12"/>
        <v/>
      </c>
      <c r="AD18" s="74" t="str">
        <f t="shared" si="1"/>
        <v/>
      </c>
      <c r="AE18" s="75" t="str">
        <f t="shared" si="1"/>
        <v/>
      </c>
      <c r="AF18" s="60" t="str">
        <f t="shared" si="13"/>
        <v/>
      </c>
      <c r="AG18" s="60" t="str">
        <f>IFERROR(IF(X18&lt;&gt;"",IF(AF18&lt;&gt;"",VLOOKUP(AF18,'big site list'!$B$2:$C$343,2,FALSE),""),""),Preplist!$F$21)</f>
        <v/>
      </c>
      <c r="AI18" s="42">
        <v>15</v>
      </c>
      <c r="AM18" s="42" t="str">
        <f>IF(X18&lt;&gt;"",AND($Y18&gt;=DATEVALUE("01/01/1900"),$Y18&lt;Lookups!$A$10),"")</f>
        <v/>
      </c>
      <c r="AN18" s="42" t="str">
        <f>IF(X18&lt;&gt;"",AND($Z18&gt;=DATEVALUE("01/01/2020"),$Z18&lt;=Lookups!$A$10),"")</f>
        <v/>
      </c>
      <c r="AO18" s="42" t="str">
        <f>IF(X18&lt;&gt;"",IFERROR(VLOOKUP(AA18,Lookups!$A$2:$A$6,1,FALSE),FALSE),"")</f>
        <v/>
      </c>
      <c r="AP18" s="42" t="b">
        <f t="shared" si="14"/>
        <v>1</v>
      </c>
      <c r="AQ18" s="42" t="str">
        <f>IF(X18&lt;&gt;"",IFERROR(VLOOKUP(AC18,Lookups!$A$24:$A$26,1,FALSE),FALSE),"")</f>
        <v/>
      </c>
      <c r="AR18" s="42" t="str">
        <f>IF(X18&lt;&gt;"",IFERROR(VLOOKUP(AD18,Lookups!$A$30:$A$34,1,FALSE),FALSE),"")</f>
        <v/>
      </c>
      <c r="AS18" s="42" t="str">
        <f>IF(X18&lt;&gt;"",AND($AE18&gt;=DATEVALUE("01/01/2020"),$AE18&lt;=Lookups!$A$10),"")</f>
        <v/>
      </c>
    </row>
    <row r="19" spans="1:45" x14ac:dyDescent="0.35">
      <c r="A19" s="41"/>
      <c r="B19" s="67"/>
      <c r="C19" s="40"/>
      <c r="D19" s="69"/>
      <c r="E19" s="40"/>
      <c r="F19" s="70"/>
      <c r="G19" s="36"/>
      <c r="H19" s="53"/>
      <c r="I19" s="36"/>
      <c r="J19" s="36"/>
      <c r="K19" s="72"/>
      <c r="L19" s="83"/>
      <c r="M19" s="62" t="str">
        <f t="shared" si="2"/>
        <v/>
      </c>
      <c r="N19" s="18" t="str">
        <f t="shared" si="3"/>
        <v/>
      </c>
      <c r="O19" s="18" t="e">
        <f t="shared" si="4"/>
        <v>#VALUE!</v>
      </c>
      <c r="P19" s="18" t="e">
        <f t="shared" si="5"/>
        <v>#VALUE!</v>
      </c>
      <c r="Q19" s="18" t="str">
        <f t="shared" si="6"/>
        <v/>
      </c>
      <c r="R19" s="18" t="e">
        <f t="shared" si="7"/>
        <v>#VALUE!</v>
      </c>
      <c r="S19" s="18">
        <f t="shared" si="8"/>
        <v>0</v>
      </c>
      <c r="T19" s="18" t="e">
        <f t="shared" si="9"/>
        <v>#VALUE!</v>
      </c>
      <c r="U19" s="26" t="str">
        <f t="shared" si="10"/>
        <v>OK</v>
      </c>
      <c r="V19" s="21" t="str">
        <f>IF(X19="","",IF(Lookups!$A$16=0,"Main Site not selected",Lookups!$A$16))</f>
        <v/>
      </c>
      <c r="W19" s="21" t="str">
        <f>IF(X19="","",IF(Lookups!$A$17=0,"Main Site not selected",Lookups!$A$17))</f>
        <v/>
      </c>
      <c r="X19" s="60" t="str">
        <f t="shared" si="11"/>
        <v/>
      </c>
      <c r="Y19" s="59" t="str">
        <f t="shared" si="0"/>
        <v/>
      </c>
      <c r="Z19" s="59" t="str">
        <f t="shared" si="0"/>
        <v/>
      </c>
      <c r="AA19" s="60" t="str">
        <f t="shared" si="0"/>
        <v/>
      </c>
      <c r="AB19" s="60" t="str">
        <f t="shared" si="0"/>
        <v/>
      </c>
      <c r="AC19" s="74" t="str">
        <f t="shared" si="12"/>
        <v/>
      </c>
      <c r="AD19" s="74" t="str">
        <f t="shared" si="1"/>
        <v/>
      </c>
      <c r="AE19" s="75" t="str">
        <f t="shared" si="1"/>
        <v/>
      </c>
      <c r="AF19" s="60" t="str">
        <f t="shared" si="13"/>
        <v/>
      </c>
      <c r="AG19" s="60" t="str">
        <f>IFERROR(IF(X19&lt;&gt;"",IF(AF19&lt;&gt;"",VLOOKUP(AF19,'big site list'!$B$2:$C$343,2,FALSE),""),""),Preplist!$F$21)</f>
        <v/>
      </c>
      <c r="AI19" s="42">
        <v>16</v>
      </c>
      <c r="AM19" s="42" t="str">
        <f>IF(X19&lt;&gt;"",AND($Y19&gt;=DATEVALUE("01/01/1900"),$Y19&lt;Lookups!$A$10),"")</f>
        <v/>
      </c>
      <c r="AN19" s="42" t="str">
        <f>IF(X19&lt;&gt;"",AND($Z19&gt;=DATEVALUE("01/01/2020"),$Z19&lt;=Lookups!$A$10),"")</f>
        <v/>
      </c>
      <c r="AO19" s="42" t="str">
        <f>IF(X19&lt;&gt;"",IFERROR(VLOOKUP(AA19,Lookups!$A$2:$A$6,1,FALSE),FALSE),"")</f>
        <v/>
      </c>
      <c r="AP19" s="42" t="b">
        <f t="shared" si="14"/>
        <v>1</v>
      </c>
      <c r="AQ19" s="42" t="str">
        <f>IF(X19&lt;&gt;"",IFERROR(VLOOKUP(AC19,Lookups!$A$24:$A$26,1,FALSE),FALSE),"")</f>
        <v/>
      </c>
      <c r="AR19" s="42" t="str">
        <f>IF(X19&lt;&gt;"",IFERROR(VLOOKUP(AD19,Lookups!$A$30:$A$34,1,FALSE),FALSE),"")</f>
        <v/>
      </c>
      <c r="AS19" s="42" t="str">
        <f>IF(X19&lt;&gt;"",AND($AE19&gt;=DATEVALUE("01/01/2020"),$AE19&lt;=Lookups!$A$10),"")</f>
        <v/>
      </c>
    </row>
    <row r="20" spans="1:45" x14ac:dyDescent="0.35">
      <c r="A20" s="41"/>
      <c r="B20" s="67"/>
      <c r="C20" s="40"/>
      <c r="D20" s="69"/>
      <c r="E20" s="40"/>
      <c r="F20" s="70"/>
      <c r="G20" s="36"/>
      <c r="H20" s="53"/>
      <c r="I20" s="36"/>
      <c r="J20" s="36"/>
      <c r="K20" s="72"/>
      <c r="L20" s="83"/>
      <c r="M20" s="62" t="str">
        <f t="shared" si="2"/>
        <v/>
      </c>
      <c r="N20" s="18" t="str">
        <f t="shared" si="3"/>
        <v/>
      </c>
      <c r="O20" s="18" t="e">
        <f t="shared" si="4"/>
        <v>#VALUE!</v>
      </c>
      <c r="P20" s="18" t="e">
        <f t="shared" si="5"/>
        <v>#VALUE!</v>
      </c>
      <c r="Q20" s="18" t="str">
        <f t="shared" si="6"/>
        <v/>
      </c>
      <c r="R20" s="18" t="e">
        <f t="shared" si="7"/>
        <v>#VALUE!</v>
      </c>
      <c r="S20" s="18">
        <f t="shared" si="8"/>
        <v>0</v>
      </c>
      <c r="T20" s="18" t="e">
        <f t="shared" si="9"/>
        <v>#VALUE!</v>
      </c>
      <c r="U20" s="26" t="str">
        <f t="shared" si="10"/>
        <v>OK</v>
      </c>
      <c r="V20" s="21" t="str">
        <f>IF(X20="","",IF(Lookups!$A$16=0,"Main Site not selected",Lookups!$A$16))</f>
        <v/>
      </c>
      <c r="W20" s="21" t="str">
        <f>IF(X20="","",IF(Lookups!$A$17=0,"Main Site not selected",Lookups!$A$17))</f>
        <v/>
      </c>
      <c r="X20" s="60" t="str">
        <f t="shared" si="11"/>
        <v/>
      </c>
      <c r="Y20" s="59" t="str">
        <f t="shared" si="0"/>
        <v/>
      </c>
      <c r="Z20" s="59" t="str">
        <f t="shared" si="0"/>
        <v/>
      </c>
      <c r="AA20" s="60" t="str">
        <f t="shared" si="0"/>
        <v/>
      </c>
      <c r="AB20" s="60" t="str">
        <f t="shared" si="0"/>
        <v/>
      </c>
      <c r="AC20" s="74" t="str">
        <f t="shared" si="12"/>
        <v/>
      </c>
      <c r="AD20" s="74" t="str">
        <f t="shared" si="12"/>
        <v/>
      </c>
      <c r="AE20" s="75" t="str">
        <f t="shared" si="12"/>
        <v/>
      </c>
      <c r="AF20" s="60" t="str">
        <f t="shared" si="13"/>
        <v/>
      </c>
      <c r="AG20" s="60" t="str">
        <f>IFERROR(IF(X20&lt;&gt;"",IF(AF20&lt;&gt;"",VLOOKUP(AF20,'big site list'!$B$2:$C$343,2,FALSE),""),""),Preplist!$F$21)</f>
        <v/>
      </c>
      <c r="AI20" s="42">
        <v>17</v>
      </c>
      <c r="AM20" s="42" t="str">
        <f>IF(X20&lt;&gt;"",AND($Y20&gt;=DATEVALUE("01/01/1900"),$Y20&lt;Lookups!$A$10),"")</f>
        <v/>
      </c>
      <c r="AN20" s="42" t="str">
        <f>IF(X20&lt;&gt;"",AND($Z20&gt;=DATEVALUE("01/01/2020"),$Z20&lt;=Lookups!$A$10),"")</f>
        <v/>
      </c>
      <c r="AO20" s="42" t="str">
        <f>IF(X20&lt;&gt;"",IFERROR(VLOOKUP(AA20,Lookups!$A$2:$A$6,1,FALSE),FALSE),"")</f>
        <v/>
      </c>
      <c r="AP20" s="42" t="b">
        <f t="shared" si="14"/>
        <v>1</v>
      </c>
      <c r="AQ20" s="42" t="str">
        <f>IF(X20&lt;&gt;"",IFERROR(VLOOKUP(AC20,Lookups!$A$24:$A$26,1,FALSE),FALSE),"")</f>
        <v/>
      </c>
      <c r="AR20" s="42" t="str">
        <f>IF(X20&lt;&gt;"",IFERROR(VLOOKUP(AD20,Lookups!$A$30:$A$34,1,FALSE),FALSE),"")</f>
        <v/>
      </c>
      <c r="AS20" s="42" t="str">
        <f>IF(X20&lt;&gt;"",AND($AE20&gt;=DATEVALUE("01/01/2020"),$AE20&lt;=Lookups!$A$10),"")</f>
        <v/>
      </c>
    </row>
    <row r="21" spans="1:45" x14ac:dyDescent="0.35">
      <c r="A21" s="41"/>
      <c r="B21" s="67"/>
      <c r="C21" s="40"/>
      <c r="D21" s="69"/>
      <c r="E21" s="40"/>
      <c r="F21" s="70"/>
      <c r="G21" s="36"/>
      <c r="H21" s="53"/>
      <c r="I21" s="36"/>
      <c r="J21" s="36"/>
      <c r="K21" s="72"/>
      <c r="L21" s="83"/>
      <c r="M21" s="62" t="str">
        <f t="shared" si="2"/>
        <v/>
      </c>
      <c r="N21" s="18" t="str">
        <f t="shared" si="3"/>
        <v/>
      </c>
      <c r="O21" s="18" t="e">
        <f t="shared" si="4"/>
        <v>#VALUE!</v>
      </c>
      <c r="P21" s="18" t="e">
        <f t="shared" si="5"/>
        <v>#VALUE!</v>
      </c>
      <c r="Q21" s="18" t="str">
        <f t="shared" si="6"/>
        <v/>
      </c>
      <c r="R21" s="18" t="e">
        <f t="shared" si="7"/>
        <v>#VALUE!</v>
      </c>
      <c r="S21" s="18">
        <f t="shared" si="8"/>
        <v>0</v>
      </c>
      <c r="T21" s="18" t="e">
        <f t="shared" si="9"/>
        <v>#VALUE!</v>
      </c>
      <c r="U21" s="26" t="str">
        <f t="shared" si="10"/>
        <v>OK</v>
      </c>
      <c r="V21" s="21" t="str">
        <f>IF(X21="","",IF(Lookups!$A$16=0,"Main Site not selected",Lookups!$A$16))</f>
        <v/>
      </c>
      <c r="W21" s="21" t="str">
        <f>IF(X21="","",IF(Lookups!$A$17=0,"Main Site not selected",Lookups!$A$17))</f>
        <v/>
      </c>
      <c r="X21" s="60" t="str">
        <f t="shared" si="11"/>
        <v/>
      </c>
      <c r="Y21" s="59" t="str">
        <f t="shared" si="0"/>
        <v/>
      </c>
      <c r="Z21" s="59" t="str">
        <f t="shared" si="0"/>
        <v/>
      </c>
      <c r="AA21" s="60" t="str">
        <f t="shared" si="0"/>
        <v/>
      </c>
      <c r="AB21" s="60" t="str">
        <f t="shared" si="0"/>
        <v/>
      </c>
      <c r="AC21" s="74" t="str">
        <f t="shared" si="12"/>
        <v/>
      </c>
      <c r="AD21" s="74" t="str">
        <f t="shared" si="12"/>
        <v/>
      </c>
      <c r="AE21" s="75" t="str">
        <f t="shared" si="12"/>
        <v/>
      </c>
      <c r="AF21" s="60" t="str">
        <f t="shared" si="13"/>
        <v/>
      </c>
      <c r="AG21" s="60" t="str">
        <f>IFERROR(IF(X21&lt;&gt;"",IF(AF21&lt;&gt;"",VLOOKUP(AF21,'big site list'!$B$2:$C$343,2,FALSE),""),""),Preplist!$F$21)</f>
        <v/>
      </c>
      <c r="AI21" s="42">
        <v>18</v>
      </c>
      <c r="AM21" s="42" t="str">
        <f>IF(X21&lt;&gt;"",AND($Y21&gt;=DATEVALUE("01/01/1900"),$Y21&lt;Lookups!$A$10),"")</f>
        <v/>
      </c>
      <c r="AN21" s="42" t="str">
        <f>IF(X21&lt;&gt;"",AND($Z21&gt;=DATEVALUE("01/01/2020"),$Z21&lt;=Lookups!$A$10),"")</f>
        <v/>
      </c>
      <c r="AO21" s="42" t="str">
        <f>IF(X21&lt;&gt;"",IFERROR(VLOOKUP(AA21,Lookups!$A$2:$A$6,1,FALSE),FALSE),"")</f>
        <v/>
      </c>
      <c r="AP21" s="42" t="b">
        <f t="shared" si="14"/>
        <v>1</v>
      </c>
      <c r="AQ21" s="42" t="str">
        <f>IF(X21&lt;&gt;"",IFERROR(VLOOKUP(AC21,Lookups!$A$24:$A$26,1,FALSE),FALSE),"")</f>
        <v/>
      </c>
      <c r="AR21" s="42" t="str">
        <f>IF(X21&lt;&gt;"",IFERROR(VLOOKUP(AD21,Lookups!$A$30:$A$34,1,FALSE),FALSE),"")</f>
        <v/>
      </c>
      <c r="AS21" s="42" t="str">
        <f>IF(X21&lt;&gt;"",AND($AE21&gt;=DATEVALUE("01/01/2020"),$AE21&lt;=Lookups!$A$10),"")</f>
        <v/>
      </c>
    </row>
    <row r="22" spans="1:45" x14ac:dyDescent="0.35">
      <c r="A22" s="41"/>
      <c r="B22" s="67"/>
      <c r="C22" s="40"/>
      <c r="D22" s="69"/>
      <c r="E22" s="40"/>
      <c r="F22" s="70"/>
      <c r="G22" s="36"/>
      <c r="H22" s="53"/>
      <c r="I22" s="36"/>
      <c r="J22" s="36"/>
      <c r="K22" s="72"/>
      <c r="L22" s="83"/>
      <c r="M22" s="62" t="str">
        <f t="shared" si="2"/>
        <v/>
      </c>
      <c r="N22" s="18" t="str">
        <f t="shared" si="3"/>
        <v/>
      </c>
      <c r="O22" s="18" t="e">
        <f t="shared" si="4"/>
        <v>#VALUE!</v>
      </c>
      <c r="P22" s="18" t="e">
        <f t="shared" si="5"/>
        <v>#VALUE!</v>
      </c>
      <c r="Q22" s="18" t="str">
        <f t="shared" si="6"/>
        <v/>
      </c>
      <c r="R22" s="18" t="e">
        <f t="shared" si="7"/>
        <v>#VALUE!</v>
      </c>
      <c r="S22" s="18">
        <f t="shared" si="8"/>
        <v>0</v>
      </c>
      <c r="T22" s="18" t="e">
        <f t="shared" si="9"/>
        <v>#VALUE!</v>
      </c>
      <c r="U22" s="26" t="str">
        <f t="shared" si="10"/>
        <v>OK</v>
      </c>
      <c r="V22" s="21" t="str">
        <f>IF(X22="","",IF(Lookups!$A$16=0,"Main Site not selected",Lookups!$A$16))</f>
        <v/>
      </c>
      <c r="W22" s="21" t="str">
        <f>IF(X22="","",IF(Lookups!$A$17=0,"Main Site not selected",Lookups!$A$17))</f>
        <v/>
      </c>
      <c r="X22" s="60" t="str">
        <f t="shared" si="11"/>
        <v/>
      </c>
      <c r="Y22" s="59" t="str">
        <f t="shared" si="0"/>
        <v/>
      </c>
      <c r="Z22" s="59" t="str">
        <f t="shared" si="0"/>
        <v/>
      </c>
      <c r="AA22" s="60" t="str">
        <f t="shared" si="0"/>
        <v/>
      </c>
      <c r="AB22" s="60" t="str">
        <f t="shared" si="0"/>
        <v/>
      </c>
      <c r="AC22" s="74" t="str">
        <f t="shared" si="12"/>
        <v/>
      </c>
      <c r="AD22" s="74" t="str">
        <f t="shared" si="12"/>
        <v/>
      </c>
      <c r="AE22" s="75" t="str">
        <f t="shared" si="12"/>
        <v/>
      </c>
      <c r="AF22" s="60" t="str">
        <f t="shared" si="13"/>
        <v/>
      </c>
      <c r="AG22" s="60" t="str">
        <f>IFERROR(IF(X22&lt;&gt;"",IF(AF22&lt;&gt;"",VLOOKUP(AF22,'big site list'!$B$2:$C$343,2,FALSE),""),""),Preplist!$F$21)</f>
        <v/>
      </c>
      <c r="AI22" s="42">
        <v>19</v>
      </c>
      <c r="AM22" s="42" t="str">
        <f>IF(X22&lt;&gt;"",AND($Y22&gt;=DATEVALUE("01/01/1900"),$Y22&lt;Lookups!$A$10),"")</f>
        <v/>
      </c>
      <c r="AN22" s="42" t="str">
        <f>IF(X22&lt;&gt;"",AND($Z22&gt;=DATEVALUE("01/01/2020"),$Z22&lt;=Lookups!$A$10),"")</f>
        <v/>
      </c>
      <c r="AO22" s="42" t="str">
        <f>IF(X22&lt;&gt;"",IFERROR(VLOOKUP(AA22,Lookups!$A$2:$A$6,1,FALSE),FALSE),"")</f>
        <v/>
      </c>
      <c r="AP22" s="42" t="b">
        <f t="shared" si="14"/>
        <v>1</v>
      </c>
      <c r="AQ22" s="42" t="str">
        <f>IF(X22&lt;&gt;"",IFERROR(VLOOKUP(AC22,Lookups!$A$24:$A$26,1,FALSE),FALSE),"")</f>
        <v/>
      </c>
      <c r="AR22" s="42" t="str">
        <f>IF(X22&lt;&gt;"",IFERROR(VLOOKUP(AD22,Lookups!$A$30:$A$34,1,FALSE),FALSE),"")</f>
        <v/>
      </c>
      <c r="AS22" s="42" t="str">
        <f>IF(X22&lt;&gt;"",AND($AE22&gt;=DATEVALUE("01/01/2020"),$AE22&lt;=Lookups!$A$10),"")</f>
        <v/>
      </c>
    </row>
    <row r="23" spans="1:45" x14ac:dyDescent="0.35">
      <c r="A23" s="41"/>
      <c r="B23" s="67"/>
      <c r="C23" s="40"/>
      <c r="D23" s="69"/>
      <c r="E23" s="40"/>
      <c r="F23" s="70"/>
      <c r="G23" s="36"/>
      <c r="H23" s="53"/>
      <c r="I23" s="36"/>
      <c r="J23" s="36"/>
      <c r="K23" s="72"/>
      <c r="L23" s="83"/>
      <c r="M23" s="62" t="str">
        <f t="shared" si="2"/>
        <v/>
      </c>
      <c r="N23" s="18" t="str">
        <f t="shared" si="3"/>
        <v/>
      </c>
      <c r="O23" s="18" t="e">
        <f t="shared" si="4"/>
        <v>#VALUE!</v>
      </c>
      <c r="P23" s="18" t="e">
        <f t="shared" si="5"/>
        <v>#VALUE!</v>
      </c>
      <c r="Q23" s="18" t="str">
        <f t="shared" si="6"/>
        <v/>
      </c>
      <c r="R23" s="18" t="e">
        <f t="shared" si="7"/>
        <v>#VALUE!</v>
      </c>
      <c r="S23" s="18">
        <f t="shared" si="8"/>
        <v>0</v>
      </c>
      <c r="T23" s="18" t="e">
        <f t="shared" si="9"/>
        <v>#VALUE!</v>
      </c>
      <c r="U23" s="26" t="str">
        <f t="shared" si="10"/>
        <v>OK</v>
      </c>
      <c r="V23" s="21" t="str">
        <f>IF(X23="","",IF(Lookups!$A$16=0,"Main Site not selected",Lookups!$A$16))</f>
        <v/>
      </c>
      <c r="W23" s="21" t="str">
        <f>IF(X23="","",IF(Lookups!$A$17=0,"Main Site not selected",Lookups!$A$17))</f>
        <v/>
      </c>
      <c r="X23" s="60" t="str">
        <f t="shared" si="11"/>
        <v/>
      </c>
      <c r="Y23" s="59" t="str">
        <f t="shared" si="0"/>
        <v/>
      </c>
      <c r="Z23" s="59" t="str">
        <f t="shared" si="0"/>
        <v/>
      </c>
      <c r="AA23" s="60" t="str">
        <f t="shared" si="0"/>
        <v/>
      </c>
      <c r="AB23" s="60" t="str">
        <f t="shared" si="0"/>
        <v/>
      </c>
      <c r="AC23" s="74" t="str">
        <f t="shared" si="12"/>
        <v/>
      </c>
      <c r="AD23" s="74" t="str">
        <f t="shared" si="12"/>
        <v/>
      </c>
      <c r="AE23" s="75" t="str">
        <f t="shared" si="12"/>
        <v/>
      </c>
      <c r="AF23" s="60" t="str">
        <f t="shared" si="13"/>
        <v/>
      </c>
      <c r="AG23" s="60" t="str">
        <f>IFERROR(IF(X23&lt;&gt;"",IF(AF23&lt;&gt;"",VLOOKUP(AF23,'big site list'!$B$2:$C$343,2,FALSE),""),""),Preplist!$F$21)</f>
        <v/>
      </c>
      <c r="AI23" s="42">
        <v>20</v>
      </c>
      <c r="AM23" s="42" t="str">
        <f>IF(X23&lt;&gt;"",AND($Y23&gt;=DATEVALUE("01/01/1900"),$Y23&lt;Lookups!$A$10),"")</f>
        <v/>
      </c>
      <c r="AN23" s="42" t="str">
        <f>IF(X23&lt;&gt;"",AND($Z23&gt;=DATEVALUE("01/01/2020"),$Z23&lt;=Lookups!$A$10),"")</f>
        <v/>
      </c>
      <c r="AO23" s="42" t="str">
        <f>IF(X23&lt;&gt;"",IFERROR(VLOOKUP(AA23,Lookups!$A$2:$A$6,1,FALSE),FALSE),"")</f>
        <v/>
      </c>
      <c r="AP23" s="42" t="b">
        <f t="shared" si="14"/>
        <v>1</v>
      </c>
      <c r="AQ23" s="42" t="str">
        <f>IF(X23&lt;&gt;"",IFERROR(VLOOKUP(AC23,Lookups!$A$24:$A$26,1,FALSE),FALSE),"")</f>
        <v/>
      </c>
      <c r="AR23" s="42" t="str">
        <f>IF(X23&lt;&gt;"",IFERROR(VLOOKUP(AD23,Lookups!$A$30:$A$34,1,FALSE),FALSE),"")</f>
        <v/>
      </c>
      <c r="AS23" s="42" t="str">
        <f>IF(X23&lt;&gt;"",AND($AE23&gt;=DATEVALUE("01/01/2020"),$AE23&lt;=Lookups!$A$10),"")</f>
        <v/>
      </c>
    </row>
    <row r="24" spans="1:45" x14ac:dyDescent="0.35">
      <c r="A24" s="41"/>
      <c r="B24" s="67"/>
      <c r="C24" s="40"/>
      <c r="D24" s="69"/>
      <c r="E24" s="40"/>
      <c r="F24" s="70"/>
      <c r="G24" s="36"/>
      <c r="H24" s="53"/>
      <c r="I24" s="36"/>
      <c r="J24" s="36"/>
      <c r="K24" s="72"/>
      <c r="L24" s="83"/>
      <c r="M24" s="62" t="str">
        <f t="shared" si="2"/>
        <v/>
      </c>
      <c r="N24" s="18" t="str">
        <f t="shared" si="3"/>
        <v/>
      </c>
      <c r="O24" s="18" t="e">
        <f t="shared" si="4"/>
        <v>#VALUE!</v>
      </c>
      <c r="P24" s="18" t="e">
        <f t="shared" si="5"/>
        <v>#VALUE!</v>
      </c>
      <c r="Q24" s="18" t="str">
        <f t="shared" si="6"/>
        <v/>
      </c>
      <c r="R24" s="18" t="e">
        <f t="shared" si="7"/>
        <v>#VALUE!</v>
      </c>
      <c r="S24" s="18">
        <f t="shared" si="8"/>
        <v>0</v>
      </c>
      <c r="T24" s="18" t="e">
        <f t="shared" si="9"/>
        <v>#VALUE!</v>
      </c>
      <c r="U24" s="26" t="str">
        <f t="shared" si="10"/>
        <v>OK</v>
      </c>
      <c r="V24" s="21" t="str">
        <f>IF(X24="","",IF(Lookups!$A$16=0,"Main Site not selected",Lookups!$A$16))</f>
        <v/>
      </c>
      <c r="W24" s="21" t="str">
        <f>IF(X24="","",IF(Lookups!$A$17=0,"Main Site not selected",Lookups!$A$17))</f>
        <v/>
      </c>
      <c r="X24" s="60" t="str">
        <f t="shared" si="11"/>
        <v/>
      </c>
      <c r="Y24" s="59" t="str">
        <f t="shared" ref="Y24:AB43" si="15">IF(INDEX($A$4:$H$258,$AI24,Y$3)="","",INDEX($A$4:$H$258,$AI24,Y$3))</f>
        <v/>
      </c>
      <c r="Z24" s="59" t="str">
        <f t="shared" si="15"/>
        <v/>
      </c>
      <c r="AA24" s="60" t="str">
        <f t="shared" si="15"/>
        <v/>
      </c>
      <c r="AB24" s="60" t="str">
        <f t="shared" si="15"/>
        <v/>
      </c>
      <c r="AC24" s="74" t="str">
        <f t="shared" si="12"/>
        <v/>
      </c>
      <c r="AD24" s="74" t="str">
        <f t="shared" si="12"/>
        <v/>
      </c>
      <c r="AE24" s="75" t="str">
        <f t="shared" si="12"/>
        <v/>
      </c>
      <c r="AF24" s="60" t="str">
        <f t="shared" si="13"/>
        <v/>
      </c>
      <c r="AG24" s="60" t="str">
        <f>IFERROR(IF(X24&lt;&gt;"",IF(AF24&lt;&gt;"",VLOOKUP(AF24,'big site list'!$B$2:$C$343,2,FALSE),""),""),Preplist!$F$21)</f>
        <v/>
      </c>
      <c r="AI24" s="42">
        <v>21</v>
      </c>
      <c r="AM24" s="42" t="str">
        <f>IF(X24&lt;&gt;"",AND($Y24&gt;=DATEVALUE("01/01/1900"),$Y24&lt;Lookups!$A$10),"")</f>
        <v/>
      </c>
      <c r="AN24" s="42" t="str">
        <f>IF(X24&lt;&gt;"",AND($Z24&gt;=DATEVALUE("01/01/2020"),$Z24&lt;=Lookups!$A$10),"")</f>
        <v/>
      </c>
      <c r="AO24" s="42" t="str">
        <f>IF(X24&lt;&gt;"",IFERROR(VLOOKUP(AA24,Lookups!$A$2:$A$6,1,FALSE),FALSE),"")</f>
        <v/>
      </c>
      <c r="AP24" s="42" t="b">
        <f t="shared" si="14"/>
        <v>1</v>
      </c>
      <c r="AQ24" s="42" t="str">
        <f>IF(X24&lt;&gt;"",IFERROR(VLOOKUP(AC24,Lookups!$A$24:$A$26,1,FALSE),FALSE),"")</f>
        <v/>
      </c>
      <c r="AR24" s="42" t="str">
        <f>IF(X24&lt;&gt;"",IFERROR(VLOOKUP(AD24,Lookups!$A$30:$A$34,1,FALSE),FALSE),"")</f>
        <v/>
      </c>
      <c r="AS24" s="42" t="str">
        <f>IF(X24&lt;&gt;"",AND($AE24&gt;=DATEVALUE("01/01/2020"),$AE24&lt;=Lookups!$A$10),"")</f>
        <v/>
      </c>
    </row>
    <row r="25" spans="1:45" x14ac:dyDescent="0.35">
      <c r="A25" s="41"/>
      <c r="B25" s="67"/>
      <c r="C25" s="40"/>
      <c r="D25" s="69"/>
      <c r="E25" s="40"/>
      <c r="F25" s="70"/>
      <c r="G25" s="36"/>
      <c r="H25" s="53"/>
      <c r="I25" s="36"/>
      <c r="J25" s="36"/>
      <c r="K25" s="72"/>
      <c r="L25" s="83"/>
      <c r="M25" s="62" t="str">
        <f t="shared" si="2"/>
        <v/>
      </c>
      <c r="N25" s="18" t="str">
        <f t="shared" si="3"/>
        <v/>
      </c>
      <c r="O25" s="18" t="e">
        <f t="shared" si="4"/>
        <v>#VALUE!</v>
      </c>
      <c r="P25" s="18" t="e">
        <f t="shared" si="5"/>
        <v>#VALUE!</v>
      </c>
      <c r="Q25" s="18" t="str">
        <f t="shared" si="6"/>
        <v/>
      </c>
      <c r="R25" s="18" t="e">
        <f t="shared" si="7"/>
        <v>#VALUE!</v>
      </c>
      <c r="S25" s="18">
        <f t="shared" si="8"/>
        <v>0</v>
      </c>
      <c r="T25" s="18" t="e">
        <f t="shared" si="9"/>
        <v>#VALUE!</v>
      </c>
      <c r="U25" s="26" t="str">
        <f t="shared" si="10"/>
        <v>OK</v>
      </c>
      <c r="V25" s="21" t="str">
        <f>IF(X25="","",IF(Lookups!$A$16=0,"Main Site not selected",Lookups!$A$16))</f>
        <v/>
      </c>
      <c r="W25" s="21" t="str">
        <f>IF(X25="","",IF(Lookups!$A$17=0,"Main Site not selected",Lookups!$A$17))</f>
        <v/>
      </c>
      <c r="X25" s="60" t="str">
        <f t="shared" si="11"/>
        <v/>
      </c>
      <c r="Y25" s="59" t="str">
        <f t="shared" si="15"/>
        <v/>
      </c>
      <c r="Z25" s="59" t="str">
        <f t="shared" si="15"/>
        <v/>
      </c>
      <c r="AA25" s="60" t="str">
        <f t="shared" si="15"/>
        <v/>
      </c>
      <c r="AB25" s="60" t="str">
        <f t="shared" si="15"/>
        <v/>
      </c>
      <c r="AC25" s="74" t="str">
        <f t="shared" si="12"/>
        <v/>
      </c>
      <c r="AD25" s="74" t="str">
        <f t="shared" si="12"/>
        <v/>
      </c>
      <c r="AE25" s="75" t="str">
        <f t="shared" si="12"/>
        <v/>
      </c>
      <c r="AF25" s="60" t="str">
        <f t="shared" si="13"/>
        <v/>
      </c>
      <c r="AG25" s="60" t="str">
        <f>IFERROR(IF(X25&lt;&gt;"",IF(AF25&lt;&gt;"",VLOOKUP(AF25,'big site list'!$B$2:$C$343,2,FALSE),""),""),Preplist!$F$21)</f>
        <v/>
      </c>
      <c r="AI25" s="42">
        <v>22</v>
      </c>
      <c r="AM25" s="42" t="str">
        <f>IF(X25&lt;&gt;"",AND($Y25&gt;=DATEVALUE("01/01/1900"),$Y25&lt;Lookups!$A$10),"")</f>
        <v/>
      </c>
      <c r="AN25" s="42" t="str">
        <f>IF(X25&lt;&gt;"",AND($Z25&gt;=DATEVALUE("01/01/2020"),$Z25&lt;=Lookups!$A$10),"")</f>
        <v/>
      </c>
      <c r="AO25" s="42" t="str">
        <f>IF(X25&lt;&gt;"",IFERROR(VLOOKUP(AA25,Lookups!$A$2:$A$6,1,FALSE),FALSE),"")</f>
        <v/>
      </c>
      <c r="AP25" s="42" t="b">
        <f t="shared" si="14"/>
        <v>1</v>
      </c>
      <c r="AQ25" s="42" t="str">
        <f>IF(X25&lt;&gt;"",IFERROR(VLOOKUP(AC25,Lookups!$A$24:$A$26,1,FALSE),FALSE),"")</f>
        <v/>
      </c>
      <c r="AR25" s="42" t="str">
        <f>IF(X25&lt;&gt;"",IFERROR(VLOOKUP(AD25,Lookups!$A$30:$A$34,1,FALSE),FALSE),"")</f>
        <v/>
      </c>
      <c r="AS25" s="42" t="str">
        <f>IF(X25&lt;&gt;"",AND($AE25&gt;=DATEVALUE("01/01/2020"),$AE25&lt;=Lookups!$A$10),"")</f>
        <v/>
      </c>
    </row>
    <row r="26" spans="1:45" x14ac:dyDescent="0.35">
      <c r="A26" s="41"/>
      <c r="B26" s="67"/>
      <c r="C26" s="40"/>
      <c r="D26" s="69"/>
      <c r="E26" s="40"/>
      <c r="F26" s="70"/>
      <c r="G26" s="36"/>
      <c r="H26" s="53"/>
      <c r="I26" s="36"/>
      <c r="J26" s="36"/>
      <c r="K26" s="72"/>
      <c r="L26" s="83"/>
      <c r="M26" s="62" t="str">
        <f t="shared" si="2"/>
        <v/>
      </c>
      <c r="N26" s="18" t="str">
        <f t="shared" si="3"/>
        <v/>
      </c>
      <c r="O26" s="18" t="e">
        <f t="shared" si="4"/>
        <v>#VALUE!</v>
      </c>
      <c r="P26" s="18" t="e">
        <f t="shared" si="5"/>
        <v>#VALUE!</v>
      </c>
      <c r="Q26" s="18" t="str">
        <f t="shared" si="6"/>
        <v/>
      </c>
      <c r="R26" s="18" t="e">
        <f t="shared" si="7"/>
        <v>#VALUE!</v>
      </c>
      <c r="S26" s="18">
        <f t="shared" si="8"/>
        <v>0</v>
      </c>
      <c r="T26" s="18" t="e">
        <f t="shared" si="9"/>
        <v>#VALUE!</v>
      </c>
      <c r="U26" s="26" t="str">
        <f t="shared" si="10"/>
        <v>OK</v>
      </c>
      <c r="V26" s="21" t="str">
        <f>IF(X26="","",IF(Lookups!$A$16=0,"Main Site not selected",Lookups!$A$16))</f>
        <v/>
      </c>
      <c r="W26" s="21" t="str">
        <f>IF(X26="","",IF(Lookups!$A$17=0,"Main Site not selected",Lookups!$A$17))</f>
        <v/>
      </c>
      <c r="X26" s="60" t="str">
        <f t="shared" si="11"/>
        <v/>
      </c>
      <c r="Y26" s="59" t="str">
        <f t="shared" si="15"/>
        <v/>
      </c>
      <c r="Z26" s="59" t="str">
        <f t="shared" si="15"/>
        <v/>
      </c>
      <c r="AA26" s="60" t="str">
        <f t="shared" si="15"/>
        <v/>
      </c>
      <c r="AB26" s="60" t="str">
        <f t="shared" si="15"/>
        <v/>
      </c>
      <c r="AC26" s="74" t="str">
        <f t="shared" si="12"/>
        <v/>
      </c>
      <c r="AD26" s="74" t="str">
        <f t="shared" si="12"/>
        <v/>
      </c>
      <c r="AE26" s="75" t="str">
        <f t="shared" si="12"/>
        <v/>
      </c>
      <c r="AF26" s="60" t="str">
        <f t="shared" si="13"/>
        <v/>
      </c>
      <c r="AG26" s="60" t="str">
        <f>IFERROR(IF(X26&lt;&gt;"",IF(AF26&lt;&gt;"",VLOOKUP(AF26,'big site list'!$B$2:$C$343,2,FALSE),""),""),Preplist!$F$21)</f>
        <v/>
      </c>
      <c r="AI26" s="42">
        <v>23</v>
      </c>
      <c r="AM26" s="42" t="str">
        <f>IF(X26&lt;&gt;"",AND($Y26&gt;=DATEVALUE("01/01/1900"),$Y26&lt;Lookups!$A$10),"")</f>
        <v/>
      </c>
      <c r="AN26" s="42" t="str">
        <f>IF(X26&lt;&gt;"",AND($Z26&gt;=DATEVALUE("01/01/2020"),$Z26&lt;=Lookups!$A$10),"")</f>
        <v/>
      </c>
      <c r="AO26" s="42" t="str">
        <f>IF(X26&lt;&gt;"",IFERROR(VLOOKUP(AA26,Lookups!$A$2:$A$6,1,FALSE),FALSE),"")</f>
        <v/>
      </c>
      <c r="AP26" s="42" t="b">
        <f t="shared" si="14"/>
        <v>1</v>
      </c>
      <c r="AQ26" s="42" t="str">
        <f>IF(X26&lt;&gt;"",IFERROR(VLOOKUP(AC26,Lookups!$A$24:$A$26,1,FALSE),FALSE),"")</f>
        <v/>
      </c>
      <c r="AR26" s="42" t="str">
        <f>IF(X26&lt;&gt;"",IFERROR(VLOOKUP(AD26,Lookups!$A$30:$A$34,1,FALSE),FALSE),"")</f>
        <v/>
      </c>
      <c r="AS26" s="42" t="str">
        <f>IF(X26&lt;&gt;"",AND($AE26&gt;=DATEVALUE("01/01/2020"),$AE26&lt;=Lookups!$A$10),"")</f>
        <v/>
      </c>
    </row>
    <row r="27" spans="1:45" x14ac:dyDescent="0.35">
      <c r="A27" s="41"/>
      <c r="B27" s="67"/>
      <c r="C27" s="40"/>
      <c r="D27" s="69"/>
      <c r="E27" s="40"/>
      <c r="F27" s="70"/>
      <c r="G27" s="36"/>
      <c r="H27" s="53"/>
      <c r="I27" s="36"/>
      <c r="J27" s="36"/>
      <c r="K27" s="72"/>
      <c r="L27" s="83"/>
      <c r="M27" s="62" t="str">
        <f t="shared" si="2"/>
        <v/>
      </c>
      <c r="N27" s="18" t="str">
        <f t="shared" si="3"/>
        <v/>
      </c>
      <c r="O27" s="18" t="e">
        <f t="shared" si="4"/>
        <v>#VALUE!</v>
      </c>
      <c r="P27" s="18" t="e">
        <f t="shared" si="5"/>
        <v>#VALUE!</v>
      </c>
      <c r="Q27" s="18" t="str">
        <f t="shared" si="6"/>
        <v/>
      </c>
      <c r="R27" s="18" t="e">
        <f t="shared" si="7"/>
        <v>#VALUE!</v>
      </c>
      <c r="S27" s="18">
        <f t="shared" si="8"/>
        <v>0</v>
      </c>
      <c r="T27" s="18" t="e">
        <f t="shared" si="9"/>
        <v>#VALUE!</v>
      </c>
      <c r="U27" s="26" t="str">
        <f t="shared" si="10"/>
        <v>OK</v>
      </c>
      <c r="V27" s="21" t="str">
        <f>IF(X27="","",IF(Lookups!$A$16=0,"Main Site not selected",Lookups!$A$16))</f>
        <v/>
      </c>
      <c r="W27" s="21" t="str">
        <f>IF(X27="","",IF(Lookups!$A$17=0,"Main Site not selected",Lookups!$A$17))</f>
        <v/>
      </c>
      <c r="X27" s="60" t="str">
        <f t="shared" si="11"/>
        <v/>
      </c>
      <c r="Y27" s="59" t="str">
        <f t="shared" si="15"/>
        <v/>
      </c>
      <c r="Z27" s="59" t="str">
        <f t="shared" si="15"/>
        <v/>
      </c>
      <c r="AA27" s="60" t="str">
        <f t="shared" si="15"/>
        <v/>
      </c>
      <c r="AB27" s="60" t="str">
        <f t="shared" si="15"/>
        <v/>
      </c>
      <c r="AC27" s="74" t="str">
        <f t="shared" si="12"/>
        <v/>
      </c>
      <c r="AD27" s="74" t="str">
        <f t="shared" si="12"/>
        <v/>
      </c>
      <c r="AE27" s="75" t="str">
        <f t="shared" si="12"/>
        <v/>
      </c>
      <c r="AF27" s="60" t="str">
        <f t="shared" si="13"/>
        <v/>
      </c>
      <c r="AG27" s="60" t="str">
        <f>IFERROR(IF(X27&lt;&gt;"",IF(AF27&lt;&gt;"",VLOOKUP(AF27,'big site list'!$B$2:$C$343,2,FALSE),""),""),Preplist!$F$21)</f>
        <v/>
      </c>
      <c r="AI27" s="42">
        <v>24</v>
      </c>
      <c r="AM27" s="42" t="str">
        <f>IF(X27&lt;&gt;"",AND($Y27&gt;=DATEVALUE("01/01/1900"),$Y27&lt;Lookups!$A$10),"")</f>
        <v/>
      </c>
      <c r="AN27" s="42" t="str">
        <f>IF(X27&lt;&gt;"",AND($Z27&gt;=DATEVALUE("01/01/2020"),$Z27&lt;=Lookups!$A$10),"")</f>
        <v/>
      </c>
      <c r="AO27" s="42" t="str">
        <f>IF(X27&lt;&gt;"",IFERROR(VLOOKUP(AA27,Lookups!$A$2:$A$6,1,FALSE),FALSE),"")</f>
        <v/>
      </c>
      <c r="AP27" s="42" t="b">
        <f t="shared" si="14"/>
        <v>1</v>
      </c>
      <c r="AQ27" s="42" t="str">
        <f>IF(X27&lt;&gt;"",IFERROR(VLOOKUP(AC27,Lookups!$A$24:$A$26,1,FALSE),FALSE),"")</f>
        <v/>
      </c>
      <c r="AR27" s="42" t="str">
        <f>IF(X27&lt;&gt;"",IFERROR(VLOOKUP(AD27,Lookups!$A$30:$A$34,1,FALSE),FALSE),"")</f>
        <v/>
      </c>
      <c r="AS27" s="42" t="str">
        <f>IF(X27&lt;&gt;"",AND($AE27&gt;=DATEVALUE("01/01/2020"),$AE27&lt;=Lookups!$A$10),"")</f>
        <v/>
      </c>
    </row>
    <row r="28" spans="1:45" x14ac:dyDescent="0.35">
      <c r="A28" s="41"/>
      <c r="B28" s="67"/>
      <c r="C28" s="40"/>
      <c r="D28" s="69"/>
      <c r="E28" s="40"/>
      <c r="F28" s="70"/>
      <c r="G28" s="36"/>
      <c r="H28" s="53"/>
      <c r="I28" s="36"/>
      <c r="J28" s="36"/>
      <c r="K28" s="72"/>
      <c r="L28" s="83"/>
      <c r="M28" s="62" t="str">
        <f t="shared" si="2"/>
        <v/>
      </c>
      <c r="N28" s="18" t="str">
        <f t="shared" si="3"/>
        <v/>
      </c>
      <c r="O28" s="18" t="e">
        <f t="shared" si="4"/>
        <v>#VALUE!</v>
      </c>
      <c r="P28" s="18" t="e">
        <f t="shared" si="5"/>
        <v>#VALUE!</v>
      </c>
      <c r="Q28" s="18" t="str">
        <f t="shared" si="6"/>
        <v/>
      </c>
      <c r="R28" s="18" t="e">
        <f t="shared" si="7"/>
        <v>#VALUE!</v>
      </c>
      <c r="S28" s="18">
        <f t="shared" si="8"/>
        <v>0</v>
      </c>
      <c r="T28" s="18" t="e">
        <f t="shared" si="9"/>
        <v>#VALUE!</v>
      </c>
      <c r="U28" s="26" t="str">
        <f t="shared" si="10"/>
        <v>OK</v>
      </c>
      <c r="V28" s="21" t="str">
        <f>IF(X28="","",IF(Lookups!$A$16=0,"Main Site not selected",Lookups!$A$16))</f>
        <v/>
      </c>
      <c r="W28" s="21" t="str">
        <f>IF(X28="","",IF(Lookups!$A$17=0,"Main Site not selected",Lookups!$A$17))</f>
        <v/>
      </c>
      <c r="X28" s="60" t="str">
        <f t="shared" si="11"/>
        <v/>
      </c>
      <c r="Y28" s="59" t="str">
        <f t="shared" si="15"/>
        <v/>
      </c>
      <c r="Z28" s="59" t="str">
        <f t="shared" si="15"/>
        <v/>
      </c>
      <c r="AA28" s="60" t="str">
        <f t="shared" si="15"/>
        <v/>
      </c>
      <c r="AB28" s="60" t="str">
        <f t="shared" si="15"/>
        <v/>
      </c>
      <c r="AC28" s="74" t="str">
        <f t="shared" si="12"/>
        <v/>
      </c>
      <c r="AD28" s="74" t="str">
        <f t="shared" si="12"/>
        <v/>
      </c>
      <c r="AE28" s="75" t="str">
        <f t="shared" si="12"/>
        <v/>
      </c>
      <c r="AF28" s="60" t="str">
        <f t="shared" si="13"/>
        <v/>
      </c>
      <c r="AG28" s="60" t="str">
        <f>IFERROR(IF(X28&lt;&gt;"",IF(AF28&lt;&gt;"",VLOOKUP(AF28,'big site list'!$B$2:$C$343,2,FALSE),""),""),Preplist!$F$21)</f>
        <v/>
      </c>
      <c r="AI28" s="42">
        <v>25</v>
      </c>
      <c r="AM28" s="42" t="str">
        <f>IF(X28&lt;&gt;"",AND($Y28&gt;=DATEVALUE("01/01/1900"),$Y28&lt;Lookups!$A$10),"")</f>
        <v/>
      </c>
      <c r="AN28" s="42" t="str">
        <f>IF(X28&lt;&gt;"",AND($Z28&gt;=DATEVALUE("01/01/2020"),$Z28&lt;=Lookups!$A$10),"")</f>
        <v/>
      </c>
      <c r="AO28" s="42" t="str">
        <f>IF(X28&lt;&gt;"",IFERROR(VLOOKUP(AA28,Lookups!$A$2:$A$6,1,FALSE),FALSE),"")</f>
        <v/>
      </c>
      <c r="AP28" s="42" t="b">
        <f t="shared" si="14"/>
        <v>1</v>
      </c>
      <c r="AQ28" s="42" t="str">
        <f>IF(X28&lt;&gt;"",IFERROR(VLOOKUP(AC28,Lookups!$A$24:$A$26,1,FALSE),FALSE),"")</f>
        <v/>
      </c>
      <c r="AR28" s="42" t="str">
        <f>IF(X28&lt;&gt;"",IFERROR(VLOOKUP(AD28,Lookups!$A$30:$A$34,1,FALSE),FALSE),"")</f>
        <v/>
      </c>
      <c r="AS28" s="42" t="str">
        <f>IF(X28&lt;&gt;"",AND($AE28&gt;=DATEVALUE("01/01/2020"),$AE28&lt;=Lookups!$A$10),"")</f>
        <v/>
      </c>
    </row>
    <row r="29" spans="1:45" x14ac:dyDescent="0.35">
      <c r="A29" s="41"/>
      <c r="B29" s="67"/>
      <c r="C29" s="40"/>
      <c r="D29" s="69"/>
      <c r="E29" s="40"/>
      <c r="F29" s="70"/>
      <c r="G29" s="36"/>
      <c r="H29" s="53"/>
      <c r="I29" s="36"/>
      <c r="J29" s="36"/>
      <c r="K29" s="72"/>
      <c r="L29" s="83"/>
      <c r="M29" s="62" t="str">
        <f t="shared" si="2"/>
        <v/>
      </c>
      <c r="N29" s="18" t="str">
        <f t="shared" si="3"/>
        <v/>
      </c>
      <c r="O29" s="18" t="e">
        <f t="shared" si="4"/>
        <v>#VALUE!</v>
      </c>
      <c r="P29" s="18" t="e">
        <f t="shared" si="5"/>
        <v>#VALUE!</v>
      </c>
      <c r="Q29" s="18" t="str">
        <f t="shared" si="6"/>
        <v/>
      </c>
      <c r="R29" s="18" t="e">
        <f t="shared" si="7"/>
        <v>#VALUE!</v>
      </c>
      <c r="S29" s="18">
        <f t="shared" si="8"/>
        <v>0</v>
      </c>
      <c r="T29" s="18" t="e">
        <f t="shared" si="9"/>
        <v>#VALUE!</v>
      </c>
      <c r="U29" s="26" t="str">
        <f t="shared" si="10"/>
        <v>OK</v>
      </c>
      <c r="V29" s="21" t="str">
        <f>IF(X29="","",IF(Lookups!$A$16=0,"Main Site not selected",Lookups!$A$16))</f>
        <v/>
      </c>
      <c r="W29" s="21" t="str">
        <f>IF(X29="","",IF(Lookups!$A$17=0,"Main Site not selected",Lookups!$A$17))</f>
        <v/>
      </c>
      <c r="X29" s="60" t="str">
        <f t="shared" si="11"/>
        <v/>
      </c>
      <c r="Y29" s="59" t="str">
        <f t="shared" si="15"/>
        <v/>
      </c>
      <c r="Z29" s="59" t="str">
        <f t="shared" si="15"/>
        <v/>
      </c>
      <c r="AA29" s="60" t="str">
        <f t="shared" si="15"/>
        <v/>
      </c>
      <c r="AB29" s="60" t="str">
        <f t="shared" si="15"/>
        <v/>
      </c>
      <c r="AC29" s="74" t="str">
        <f t="shared" si="12"/>
        <v/>
      </c>
      <c r="AD29" s="74" t="str">
        <f t="shared" si="12"/>
        <v/>
      </c>
      <c r="AE29" s="75" t="str">
        <f t="shared" si="12"/>
        <v/>
      </c>
      <c r="AF29" s="60" t="str">
        <f t="shared" si="13"/>
        <v/>
      </c>
      <c r="AG29" s="60" t="str">
        <f>IFERROR(IF(X29&lt;&gt;"",IF(AF29&lt;&gt;"",VLOOKUP(AF29,'big site list'!$B$2:$C$343,2,FALSE),""),""),Preplist!$F$21)</f>
        <v/>
      </c>
      <c r="AI29" s="42">
        <v>26</v>
      </c>
      <c r="AM29" s="42" t="str">
        <f>IF(X29&lt;&gt;"",AND($Y29&gt;=DATEVALUE("01/01/1900"),$Y29&lt;Lookups!$A$10),"")</f>
        <v/>
      </c>
      <c r="AN29" s="42" t="str">
        <f>IF(X29&lt;&gt;"",AND($Z29&gt;=DATEVALUE("01/01/2020"),$Z29&lt;=Lookups!$A$10),"")</f>
        <v/>
      </c>
      <c r="AO29" s="42" t="str">
        <f>IF(X29&lt;&gt;"",IFERROR(VLOOKUP(AA29,Lookups!$A$2:$A$6,1,FALSE),FALSE),"")</f>
        <v/>
      </c>
      <c r="AP29" s="42" t="b">
        <f t="shared" si="14"/>
        <v>1</v>
      </c>
      <c r="AQ29" s="42" t="str">
        <f>IF(X29&lt;&gt;"",IFERROR(VLOOKUP(AC29,Lookups!$A$24:$A$26,1,FALSE),FALSE),"")</f>
        <v/>
      </c>
      <c r="AR29" s="42" t="str">
        <f>IF(X29&lt;&gt;"",IFERROR(VLOOKUP(AD29,Lookups!$A$30:$A$34,1,FALSE),FALSE),"")</f>
        <v/>
      </c>
      <c r="AS29" s="42" t="str">
        <f>IF(X29&lt;&gt;"",AND($AE29&gt;=DATEVALUE("01/01/2020"),$AE29&lt;=Lookups!$A$10),"")</f>
        <v/>
      </c>
    </row>
    <row r="30" spans="1:45" x14ac:dyDescent="0.35">
      <c r="A30" s="41"/>
      <c r="B30" s="67"/>
      <c r="C30" s="40"/>
      <c r="D30" s="69"/>
      <c r="E30" s="40"/>
      <c r="F30" s="70"/>
      <c r="G30" s="36"/>
      <c r="H30" s="53"/>
      <c r="I30" s="36"/>
      <c r="J30" s="36"/>
      <c r="K30" s="72"/>
      <c r="L30" s="83"/>
      <c r="M30" s="62" t="str">
        <f t="shared" si="2"/>
        <v/>
      </c>
      <c r="N30" s="18" t="str">
        <f t="shared" si="3"/>
        <v/>
      </c>
      <c r="O30" s="18" t="e">
        <f t="shared" si="4"/>
        <v>#VALUE!</v>
      </c>
      <c r="P30" s="18" t="e">
        <f t="shared" si="5"/>
        <v>#VALUE!</v>
      </c>
      <c r="Q30" s="18" t="str">
        <f t="shared" si="6"/>
        <v/>
      </c>
      <c r="R30" s="18" t="e">
        <f t="shared" si="7"/>
        <v>#VALUE!</v>
      </c>
      <c r="S30" s="18">
        <f t="shared" si="8"/>
        <v>0</v>
      </c>
      <c r="T30" s="18" t="e">
        <f t="shared" si="9"/>
        <v>#VALUE!</v>
      </c>
      <c r="U30" s="26" t="str">
        <f t="shared" si="10"/>
        <v>OK</v>
      </c>
      <c r="V30" s="21" t="str">
        <f>IF(X30="","",IF(Lookups!$A$16=0,"Main Site not selected",Lookups!$A$16))</f>
        <v/>
      </c>
      <c r="W30" s="21" t="str">
        <f>IF(X30="","",IF(Lookups!$A$17=0,"Main Site not selected",Lookups!$A$17))</f>
        <v/>
      </c>
      <c r="X30" s="60" t="str">
        <f t="shared" si="11"/>
        <v/>
      </c>
      <c r="Y30" s="59" t="str">
        <f t="shared" si="15"/>
        <v/>
      </c>
      <c r="Z30" s="59" t="str">
        <f t="shared" si="15"/>
        <v/>
      </c>
      <c r="AA30" s="60" t="str">
        <f t="shared" si="15"/>
        <v/>
      </c>
      <c r="AB30" s="60" t="str">
        <f t="shared" si="15"/>
        <v/>
      </c>
      <c r="AC30" s="74" t="str">
        <f t="shared" si="12"/>
        <v/>
      </c>
      <c r="AD30" s="74" t="str">
        <f t="shared" si="12"/>
        <v/>
      </c>
      <c r="AE30" s="75" t="str">
        <f t="shared" si="12"/>
        <v/>
      </c>
      <c r="AF30" s="60" t="str">
        <f t="shared" si="13"/>
        <v/>
      </c>
      <c r="AG30" s="60" t="str">
        <f>IFERROR(IF(X30&lt;&gt;"",IF(AF30&lt;&gt;"",VLOOKUP(AF30,'big site list'!$B$2:$C$343,2,FALSE),""),""),Preplist!$F$21)</f>
        <v/>
      </c>
      <c r="AI30" s="42">
        <v>27</v>
      </c>
      <c r="AM30" s="42" t="str">
        <f>IF(X30&lt;&gt;"",AND($Y30&gt;=DATEVALUE("01/01/1900"),$Y30&lt;Lookups!$A$10),"")</f>
        <v/>
      </c>
      <c r="AN30" s="42" t="str">
        <f>IF(X30&lt;&gt;"",AND($Z30&gt;=DATEVALUE("01/01/2020"),$Z30&lt;=Lookups!$A$10),"")</f>
        <v/>
      </c>
      <c r="AO30" s="42" t="str">
        <f>IF(X30&lt;&gt;"",IFERROR(VLOOKUP(AA30,Lookups!$A$2:$A$6,1,FALSE),FALSE),"")</f>
        <v/>
      </c>
      <c r="AP30" s="42" t="b">
        <f t="shared" si="14"/>
        <v>1</v>
      </c>
      <c r="AQ30" s="42" t="str">
        <f>IF(X30&lt;&gt;"",IFERROR(VLOOKUP(AC30,Lookups!$A$24:$A$26,1,FALSE),FALSE),"")</f>
        <v/>
      </c>
      <c r="AR30" s="42" t="str">
        <f>IF(X30&lt;&gt;"",IFERROR(VLOOKUP(AD30,Lookups!$A$30:$A$34,1,FALSE),FALSE),"")</f>
        <v/>
      </c>
      <c r="AS30" s="42" t="str">
        <f>IF(X30&lt;&gt;"",AND($AE30&gt;=DATEVALUE("01/01/2020"),$AE30&lt;=Lookups!$A$10),"")</f>
        <v/>
      </c>
    </row>
    <row r="31" spans="1:45" x14ac:dyDescent="0.35">
      <c r="A31" s="41"/>
      <c r="B31" s="67"/>
      <c r="C31" s="40"/>
      <c r="D31" s="69"/>
      <c r="E31" s="40"/>
      <c r="F31" s="70"/>
      <c r="G31" s="36"/>
      <c r="H31" s="53"/>
      <c r="I31" s="36"/>
      <c r="J31" s="36"/>
      <c r="K31" s="72"/>
      <c r="L31" s="83"/>
      <c r="M31" s="62" t="str">
        <f t="shared" si="2"/>
        <v/>
      </c>
      <c r="N31" s="18" t="str">
        <f t="shared" si="3"/>
        <v/>
      </c>
      <c r="O31" s="18" t="e">
        <f t="shared" si="4"/>
        <v>#VALUE!</v>
      </c>
      <c r="P31" s="18" t="e">
        <f t="shared" si="5"/>
        <v>#VALUE!</v>
      </c>
      <c r="Q31" s="18" t="str">
        <f t="shared" si="6"/>
        <v/>
      </c>
      <c r="R31" s="18" t="e">
        <f t="shared" si="7"/>
        <v>#VALUE!</v>
      </c>
      <c r="S31" s="18">
        <f t="shared" si="8"/>
        <v>0</v>
      </c>
      <c r="T31" s="18" t="e">
        <f t="shared" si="9"/>
        <v>#VALUE!</v>
      </c>
      <c r="U31" s="26" t="str">
        <f t="shared" si="10"/>
        <v>OK</v>
      </c>
      <c r="V31" s="21" t="str">
        <f>IF(X31="","",IF(Lookups!$A$16=0,"Main Site not selected",Lookups!$A$16))</f>
        <v/>
      </c>
      <c r="W31" s="21" t="str">
        <f>IF(X31="","",IF(Lookups!$A$17=0,"Main Site not selected",Lookups!$A$17))</f>
        <v/>
      </c>
      <c r="X31" s="60" t="str">
        <f t="shared" si="11"/>
        <v/>
      </c>
      <c r="Y31" s="59" t="str">
        <f t="shared" si="15"/>
        <v/>
      </c>
      <c r="Z31" s="59" t="str">
        <f t="shared" si="15"/>
        <v/>
      </c>
      <c r="AA31" s="60" t="str">
        <f t="shared" si="15"/>
        <v/>
      </c>
      <c r="AB31" s="60" t="str">
        <f t="shared" si="15"/>
        <v/>
      </c>
      <c r="AC31" s="74" t="str">
        <f t="shared" si="12"/>
        <v/>
      </c>
      <c r="AD31" s="74" t="str">
        <f t="shared" si="12"/>
        <v/>
      </c>
      <c r="AE31" s="75" t="str">
        <f t="shared" si="12"/>
        <v/>
      </c>
      <c r="AF31" s="60" t="str">
        <f t="shared" si="13"/>
        <v/>
      </c>
      <c r="AG31" s="60" t="str">
        <f>IFERROR(IF(X31&lt;&gt;"",IF(AF31&lt;&gt;"",VLOOKUP(AF31,'big site list'!$B$2:$C$343,2,FALSE),""),""),Preplist!$F$21)</f>
        <v/>
      </c>
      <c r="AI31" s="42">
        <v>28</v>
      </c>
      <c r="AM31" s="42" t="str">
        <f>IF(X31&lt;&gt;"",AND($Y31&gt;=DATEVALUE("01/01/1900"),$Y31&lt;Lookups!$A$10),"")</f>
        <v/>
      </c>
      <c r="AN31" s="42" t="str">
        <f>IF(X31&lt;&gt;"",AND($Z31&gt;=DATEVALUE("01/01/2020"),$Z31&lt;=Lookups!$A$10),"")</f>
        <v/>
      </c>
      <c r="AO31" s="42" t="str">
        <f>IF(X31&lt;&gt;"",IFERROR(VLOOKUP(AA31,Lookups!$A$2:$A$6,1,FALSE),FALSE),"")</f>
        <v/>
      </c>
      <c r="AP31" s="42" t="b">
        <f t="shared" si="14"/>
        <v>1</v>
      </c>
      <c r="AQ31" s="42" t="str">
        <f>IF(X31&lt;&gt;"",IFERROR(VLOOKUP(AC31,Lookups!$A$24:$A$26,1,FALSE),FALSE),"")</f>
        <v/>
      </c>
      <c r="AR31" s="42" t="str">
        <f>IF(X31&lt;&gt;"",IFERROR(VLOOKUP(AD31,Lookups!$A$30:$A$34,1,FALSE),FALSE),"")</f>
        <v/>
      </c>
      <c r="AS31" s="42" t="str">
        <f>IF(X31&lt;&gt;"",AND($AE31&gt;=DATEVALUE("01/01/2020"),$AE31&lt;=Lookups!$A$10),"")</f>
        <v/>
      </c>
    </row>
    <row r="32" spans="1:45" x14ac:dyDescent="0.35">
      <c r="A32" s="41"/>
      <c r="B32" s="67"/>
      <c r="C32" s="40"/>
      <c r="D32" s="69"/>
      <c r="E32" s="40"/>
      <c r="F32" s="70"/>
      <c r="G32" s="36"/>
      <c r="H32" s="53"/>
      <c r="I32" s="36"/>
      <c r="J32" s="36"/>
      <c r="K32" s="72"/>
      <c r="L32" s="83"/>
      <c r="M32" s="62" t="str">
        <f t="shared" si="2"/>
        <v/>
      </c>
      <c r="N32" s="18" t="str">
        <f t="shared" si="3"/>
        <v/>
      </c>
      <c r="O32" s="18" t="e">
        <f t="shared" si="4"/>
        <v>#VALUE!</v>
      </c>
      <c r="P32" s="18" t="e">
        <f t="shared" si="5"/>
        <v>#VALUE!</v>
      </c>
      <c r="Q32" s="18" t="str">
        <f t="shared" si="6"/>
        <v/>
      </c>
      <c r="R32" s="18" t="e">
        <f t="shared" si="7"/>
        <v>#VALUE!</v>
      </c>
      <c r="S32" s="18">
        <f t="shared" si="8"/>
        <v>0</v>
      </c>
      <c r="T32" s="18" t="e">
        <f t="shared" si="9"/>
        <v>#VALUE!</v>
      </c>
      <c r="U32" s="26" t="str">
        <f t="shared" si="10"/>
        <v>OK</v>
      </c>
      <c r="V32" s="21" t="str">
        <f>IF(X32="","",IF(Lookups!$A$16=0,"Main Site not selected",Lookups!$A$16))</f>
        <v/>
      </c>
      <c r="W32" s="21" t="str">
        <f>IF(X32="","",IF(Lookups!$A$17=0,"Main Site not selected",Lookups!$A$17))</f>
        <v/>
      </c>
      <c r="X32" s="60" t="str">
        <f t="shared" si="11"/>
        <v/>
      </c>
      <c r="Y32" s="59" t="str">
        <f t="shared" si="15"/>
        <v/>
      </c>
      <c r="Z32" s="59" t="str">
        <f t="shared" si="15"/>
        <v/>
      </c>
      <c r="AA32" s="60" t="str">
        <f t="shared" si="15"/>
        <v/>
      </c>
      <c r="AB32" s="60" t="str">
        <f t="shared" si="15"/>
        <v/>
      </c>
      <c r="AC32" s="74" t="str">
        <f t="shared" si="12"/>
        <v/>
      </c>
      <c r="AD32" s="74" t="str">
        <f t="shared" si="12"/>
        <v/>
      </c>
      <c r="AE32" s="75" t="str">
        <f t="shared" si="12"/>
        <v/>
      </c>
      <c r="AF32" s="60" t="str">
        <f t="shared" si="13"/>
        <v/>
      </c>
      <c r="AG32" s="60" t="str">
        <f>IFERROR(IF(X32&lt;&gt;"",IF(AF32&lt;&gt;"",VLOOKUP(AF32,'big site list'!$B$2:$C$343,2,FALSE),""),""),Preplist!$F$21)</f>
        <v/>
      </c>
      <c r="AI32" s="42">
        <v>29</v>
      </c>
      <c r="AM32" s="42" t="str">
        <f>IF(X32&lt;&gt;"",AND($Y32&gt;=DATEVALUE("01/01/1900"),$Y32&lt;Lookups!$A$10),"")</f>
        <v/>
      </c>
      <c r="AN32" s="42" t="str">
        <f>IF(X32&lt;&gt;"",AND($Z32&gt;=DATEVALUE("01/01/2020"),$Z32&lt;=Lookups!$A$10),"")</f>
        <v/>
      </c>
      <c r="AO32" s="42" t="str">
        <f>IF(X32&lt;&gt;"",IFERROR(VLOOKUP(AA32,Lookups!$A$2:$A$6,1,FALSE),FALSE),"")</f>
        <v/>
      </c>
      <c r="AP32" s="42" t="b">
        <f t="shared" si="14"/>
        <v>1</v>
      </c>
      <c r="AQ32" s="42" t="str">
        <f>IF(X32&lt;&gt;"",IFERROR(VLOOKUP(AC32,Lookups!$A$24:$A$26,1,FALSE),FALSE),"")</f>
        <v/>
      </c>
      <c r="AR32" s="42" t="str">
        <f>IF(X32&lt;&gt;"",IFERROR(VLOOKUP(AD32,Lookups!$A$30:$A$34,1,FALSE),FALSE),"")</f>
        <v/>
      </c>
      <c r="AS32" s="42" t="str">
        <f>IF(X32&lt;&gt;"",AND($AE32&gt;=DATEVALUE("01/01/2020"),$AE32&lt;=Lookups!$A$10),"")</f>
        <v/>
      </c>
    </row>
    <row r="33" spans="1:45" x14ac:dyDescent="0.35">
      <c r="A33" s="41"/>
      <c r="B33" s="67"/>
      <c r="C33" s="40"/>
      <c r="D33" s="69"/>
      <c r="E33" s="40"/>
      <c r="F33" s="70"/>
      <c r="G33" s="36"/>
      <c r="H33" s="53"/>
      <c r="I33" s="36"/>
      <c r="J33" s="36"/>
      <c r="K33" s="72"/>
      <c r="L33" s="83"/>
      <c r="M33" s="62" t="str">
        <f t="shared" si="2"/>
        <v/>
      </c>
      <c r="N33" s="18" t="str">
        <f t="shared" si="3"/>
        <v/>
      </c>
      <c r="O33" s="18" t="e">
        <f t="shared" si="4"/>
        <v>#VALUE!</v>
      </c>
      <c r="P33" s="18" t="e">
        <f t="shared" si="5"/>
        <v>#VALUE!</v>
      </c>
      <c r="Q33" s="18" t="str">
        <f t="shared" si="6"/>
        <v/>
      </c>
      <c r="R33" s="18" t="e">
        <f t="shared" si="7"/>
        <v>#VALUE!</v>
      </c>
      <c r="S33" s="18">
        <f t="shared" si="8"/>
        <v>0</v>
      </c>
      <c r="T33" s="18" t="e">
        <f t="shared" si="9"/>
        <v>#VALUE!</v>
      </c>
      <c r="U33" s="26" t="str">
        <f t="shared" si="10"/>
        <v>OK</v>
      </c>
      <c r="V33" s="21" t="str">
        <f>IF(X33="","",IF(Lookups!$A$16=0,"Main Site not selected",Lookups!$A$16))</f>
        <v/>
      </c>
      <c r="W33" s="21" t="str">
        <f>IF(X33="","",IF(Lookups!$A$17=0,"Main Site not selected",Lookups!$A$17))</f>
        <v/>
      </c>
      <c r="X33" s="60" t="str">
        <f t="shared" si="11"/>
        <v/>
      </c>
      <c r="Y33" s="59" t="str">
        <f t="shared" si="15"/>
        <v/>
      </c>
      <c r="Z33" s="59" t="str">
        <f t="shared" si="15"/>
        <v/>
      </c>
      <c r="AA33" s="60" t="str">
        <f t="shared" si="15"/>
        <v/>
      </c>
      <c r="AB33" s="60" t="str">
        <f t="shared" si="15"/>
        <v/>
      </c>
      <c r="AC33" s="74" t="str">
        <f t="shared" si="12"/>
        <v/>
      </c>
      <c r="AD33" s="74" t="str">
        <f t="shared" si="12"/>
        <v/>
      </c>
      <c r="AE33" s="75" t="str">
        <f t="shared" si="12"/>
        <v/>
      </c>
      <c r="AF33" s="60" t="str">
        <f t="shared" si="13"/>
        <v/>
      </c>
      <c r="AG33" s="60" t="str">
        <f>IFERROR(IF(X33&lt;&gt;"",IF(AF33&lt;&gt;"",VLOOKUP(AF33,'big site list'!$B$2:$C$343,2,FALSE),""),""),Preplist!$F$21)</f>
        <v/>
      </c>
      <c r="AI33" s="42">
        <v>30</v>
      </c>
      <c r="AM33" s="42" t="str">
        <f>IF(X33&lt;&gt;"",AND($Y33&gt;=DATEVALUE("01/01/1900"),$Y33&lt;Lookups!$A$10),"")</f>
        <v/>
      </c>
      <c r="AN33" s="42" t="str">
        <f>IF(X33&lt;&gt;"",AND($Z33&gt;=DATEVALUE("01/01/2020"),$Z33&lt;=Lookups!$A$10),"")</f>
        <v/>
      </c>
      <c r="AO33" s="42" t="str">
        <f>IF(X33&lt;&gt;"",IFERROR(VLOOKUP(AA33,Lookups!$A$2:$A$6,1,FALSE),FALSE),"")</f>
        <v/>
      </c>
      <c r="AP33" s="42" t="b">
        <f t="shared" si="14"/>
        <v>1</v>
      </c>
      <c r="AQ33" s="42" t="str">
        <f>IF(X33&lt;&gt;"",IFERROR(VLOOKUP(AC33,Lookups!$A$24:$A$26,1,FALSE),FALSE),"")</f>
        <v/>
      </c>
      <c r="AR33" s="42" t="str">
        <f>IF(X33&lt;&gt;"",IFERROR(VLOOKUP(AD33,Lookups!$A$30:$A$34,1,FALSE),FALSE),"")</f>
        <v/>
      </c>
      <c r="AS33" s="42" t="str">
        <f>IF(X33&lt;&gt;"",AND($AE33&gt;=DATEVALUE("01/01/2020"),$AE33&lt;=Lookups!$A$10),"")</f>
        <v/>
      </c>
    </row>
    <row r="34" spans="1:45" x14ac:dyDescent="0.35">
      <c r="A34" s="41"/>
      <c r="B34" s="67"/>
      <c r="C34" s="40"/>
      <c r="D34" s="69"/>
      <c r="E34" s="40"/>
      <c r="F34" s="70"/>
      <c r="G34" s="36"/>
      <c r="H34" s="53"/>
      <c r="I34" s="36"/>
      <c r="J34" s="36"/>
      <c r="K34" s="72"/>
      <c r="L34" s="83"/>
      <c r="M34" s="62" t="str">
        <f t="shared" si="2"/>
        <v/>
      </c>
      <c r="N34" s="18" t="str">
        <f t="shared" si="3"/>
        <v/>
      </c>
      <c r="O34" s="18" t="e">
        <f t="shared" si="4"/>
        <v>#VALUE!</v>
      </c>
      <c r="P34" s="18" t="e">
        <f t="shared" si="5"/>
        <v>#VALUE!</v>
      </c>
      <c r="Q34" s="18" t="str">
        <f t="shared" si="6"/>
        <v/>
      </c>
      <c r="R34" s="18" t="e">
        <f t="shared" si="7"/>
        <v>#VALUE!</v>
      </c>
      <c r="S34" s="18">
        <f t="shared" si="8"/>
        <v>0</v>
      </c>
      <c r="T34" s="18" t="e">
        <f t="shared" si="9"/>
        <v>#VALUE!</v>
      </c>
      <c r="U34" s="26" t="str">
        <f t="shared" si="10"/>
        <v>OK</v>
      </c>
      <c r="V34" s="21" t="str">
        <f>IF(X34="","",IF(Lookups!$A$16=0,"Main Site not selected",Lookups!$A$16))</f>
        <v/>
      </c>
      <c r="W34" s="21" t="str">
        <f>IF(X34="","",IF(Lookups!$A$17=0,"Main Site not selected",Lookups!$A$17))</f>
        <v/>
      </c>
      <c r="X34" s="60" t="str">
        <f t="shared" si="11"/>
        <v/>
      </c>
      <c r="Y34" s="59" t="str">
        <f t="shared" si="15"/>
        <v/>
      </c>
      <c r="Z34" s="59" t="str">
        <f t="shared" si="15"/>
        <v/>
      </c>
      <c r="AA34" s="60" t="str">
        <f t="shared" si="15"/>
        <v/>
      </c>
      <c r="AB34" s="60" t="str">
        <f t="shared" si="15"/>
        <v/>
      </c>
      <c r="AC34" s="74" t="str">
        <f t="shared" si="12"/>
        <v/>
      </c>
      <c r="AD34" s="74" t="str">
        <f t="shared" si="12"/>
        <v/>
      </c>
      <c r="AE34" s="75" t="str">
        <f t="shared" si="12"/>
        <v/>
      </c>
      <c r="AF34" s="60" t="str">
        <f t="shared" si="13"/>
        <v/>
      </c>
      <c r="AG34" s="60" t="str">
        <f>IFERROR(IF(X34&lt;&gt;"",IF(AF34&lt;&gt;"",VLOOKUP(AF34,'big site list'!$B$2:$C$343,2,FALSE),""),""),Preplist!$F$21)</f>
        <v/>
      </c>
      <c r="AI34" s="42">
        <v>31</v>
      </c>
      <c r="AM34" s="42" t="str">
        <f>IF(X34&lt;&gt;"",AND($Y34&gt;=DATEVALUE("01/01/1900"),$Y34&lt;Lookups!$A$10),"")</f>
        <v/>
      </c>
      <c r="AN34" s="42" t="str">
        <f>IF(X34&lt;&gt;"",AND($Z34&gt;=DATEVALUE("01/01/2020"),$Z34&lt;=Lookups!$A$10),"")</f>
        <v/>
      </c>
      <c r="AO34" s="42" t="str">
        <f>IF(X34&lt;&gt;"",IFERROR(VLOOKUP(AA34,Lookups!$A$2:$A$6,1,FALSE),FALSE),"")</f>
        <v/>
      </c>
      <c r="AP34" s="42" t="b">
        <f t="shared" si="14"/>
        <v>1</v>
      </c>
      <c r="AQ34" s="42" t="str">
        <f>IF(X34&lt;&gt;"",IFERROR(VLOOKUP(AC34,Lookups!$A$24:$A$26,1,FALSE),FALSE),"")</f>
        <v/>
      </c>
      <c r="AR34" s="42" t="str">
        <f>IF(X34&lt;&gt;"",IFERROR(VLOOKUP(AD34,Lookups!$A$30:$A$34,1,FALSE),FALSE),"")</f>
        <v/>
      </c>
      <c r="AS34" s="42" t="str">
        <f>IF(X34&lt;&gt;"",AND($AE34&gt;=DATEVALUE("01/01/2020"),$AE34&lt;=Lookups!$A$10),"")</f>
        <v/>
      </c>
    </row>
    <row r="35" spans="1:45" x14ac:dyDescent="0.35">
      <c r="A35" s="41"/>
      <c r="B35" s="67"/>
      <c r="C35" s="40"/>
      <c r="D35" s="69"/>
      <c r="E35" s="40"/>
      <c r="F35" s="70"/>
      <c r="G35" s="36"/>
      <c r="H35" s="53"/>
      <c r="I35" s="36"/>
      <c r="J35" s="36"/>
      <c r="K35" s="72"/>
      <c r="L35" s="83"/>
      <c r="M35" s="62" t="str">
        <f t="shared" si="2"/>
        <v/>
      </c>
      <c r="N35" s="18" t="str">
        <f t="shared" si="3"/>
        <v/>
      </c>
      <c r="O35" s="18" t="e">
        <f t="shared" si="4"/>
        <v>#VALUE!</v>
      </c>
      <c r="P35" s="18" t="e">
        <f t="shared" si="5"/>
        <v>#VALUE!</v>
      </c>
      <c r="Q35" s="18" t="str">
        <f t="shared" si="6"/>
        <v/>
      </c>
      <c r="R35" s="18" t="e">
        <f t="shared" si="7"/>
        <v>#VALUE!</v>
      </c>
      <c r="S35" s="18">
        <f t="shared" si="8"/>
        <v>0</v>
      </c>
      <c r="T35" s="18" t="e">
        <f t="shared" si="9"/>
        <v>#VALUE!</v>
      </c>
      <c r="U35" s="26" t="str">
        <f t="shared" si="10"/>
        <v>OK</v>
      </c>
      <c r="V35" s="21" t="str">
        <f>IF(X35="","",IF(Lookups!$A$16=0,"Main Site not selected",Lookups!$A$16))</f>
        <v/>
      </c>
      <c r="W35" s="21" t="str">
        <f>IF(X35="","",IF(Lookups!$A$17=0,"Main Site not selected",Lookups!$A$17))</f>
        <v/>
      </c>
      <c r="X35" s="60" t="str">
        <f t="shared" si="11"/>
        <v/>
      </c>
      <c r="Y35" s="59" t="str">
        <f t="shared" si="15"/>
        <v/>
      </c>
      <c r="Z35" s="59" t="str">
        <f t="shared" si="15"/>
        <v/>
      </c>
      <c r="AA35" s="60" t="str">
        <f t="shared" si="15"/>
        <v/>
      </c>
      <c r="AB35" s="60" t="str">
        <f t="shared" si="15"/>
        <v/>
      </c>
      <c r="AC35" s="74" t="str">
        <f t="shared" si="12"/>
        <v/>
      </c>
      <c r="AD35" s="74" t="str">
        <f t="shared" si="12"/>
        <v/>
      </c>
      <c r="AE35" s="75" t="str">
        <f t="shared" si="12"/>
        <v/>
      </c>
      <c r="AF35" s="60" t="str">
        <f t="shared" si="13"/>
        <v/>
      </c>
      <c r="AG35" s="60" t="str">
        <f>IFERROR(IF(X35&lt;&gt;"",IF(AF35&lt;&gt;"",VLOOKUP(AF35,'big site list'!$B$2:$C$343,2,FALSE),""),""),Preplist!$F$21)</f>
        <v/>
      </c>
      <c r="AI35" s="42">
        <v>32</v>
      </c>
      <c r="AM35" s="42" t="str">
        <f>IF(X35&lt;&gt;"",AND($Y35&gt;=DATEVALUE("01/01/1900"),$Y35&lt;Lookups!$A$10),"")</f>
        <v/>
      </c>
      <c r="AN35" s="42" t="str">
        <f>IF(X35&lt;&gt;"",AND($Z35&gt;=DATEVALUE("01/01/2020"),$Z35&lt;=Lookups!$A$10),"")</f>
        <v/>
      </c>
      <c r="AO35" s="42" t="str">
        <f>IF(X35&lt;&gt;"",IFERROR(VLOOKUP(AA35,Lookups!$A$2:$A$6,1,FALSE),FALSE),"")</f>
        <v/>
      </c>
      <c r="AP35" s="42" t="b">
        <f t="shared" si="14"/>
        <v>1</v>
      </c>
      <c r="AQ35" s="42" t="str">
        <f>IF(X35&lt;&gt;"",IFERROR(VLOOKUP(AC35,Lookups!$A$24:$A$26,1,FALSE),FALSE),"")</f>
        <v/>
      </c>
      <c r="AR35" s="42" t="str">
        <f>IF(X35&lt;&gt;"",IFERROR(VLOOKUP(AD35,Lookups!$A$30:$A$34,1,FALSE),FALSE),"")</f>
        <v/>
      </c>
      <c r="AS35" s="42" t="str">
        <f>IF(X35&lt;&gt;"",AND($AE35&gt;=DATEVALUE("01/01/2020"),$AE35&lt;=Lookups!$A$10),"")</f>
        <v/>
      </c>
    </row>
    <row r="36" spans="1:45" x14ac:dyDescent="0.35">
      <c r="A36" s="41"/>
      <c r="B36" s="67"/>
      <c r="C36" s="40"/>
      <c r="D36" s="69"/>
      <c r="E36" s="40"/>
      <c r="F36" s="70"/>
      <c r="G36" s="36"/>
      <c r="H36" s="53"/>
      <c r="I36" s="36"/>
      <c r="J36" s="36"/>
      <c r="K36" s="72"/>
      <c r="L36" s="83"/>
      <c r="M36" s="62" t="str">
        <f t="shared" si="2"/>
        <v/>
      </c>
      <c r="N36" s="18" t="str">
        <f t="shared" si="3"/>
        <v/>
      </c>
      <c r="O36" s="18" t="e">
        <f t="shared" si="4"/>
        <v>#VALUE!</v>
      </c>
      <c r="P36" s="18" t="e">
        <f t="shared" si="5"/>
        <v>#VALUE!</v>
      </c>
      <c r="Q36" s="18" t="str">
        <f t="shared" si="6"/>
        <v/>
      </c>
      <c r="R36" s="18" t="e">
        <f t="shared" si="7"/>
        <v>#VALUE!</v>
      </c>
      <c r="S36" s="18">
        <f t="shared" si="8"/>
        <v>0</v>
      </c>
      <c r="T36" s="18" t="e">
        <f t="shared" si="9"/>
        <v>#VALUE!</v>
      </c>
      <c r="U36" s="26" t="str">
        <f t="shared" si="10"/>
        <v>OK</v>
      </c>
      <c r="V36" s="21" t="str">
        <f>IF(X36="","",IF(Lookups!$A$16=0,"Main Site not selected",Lookups!$A$16))</f>
        <v/>
      </c>
      <c r="W36" s="21" t="str">
        <f>IF(X36="","",IF(Lookups!$A$17=0,"Main Site not selected",Lookups!$A$17))</f>
        <v/>
      </c>
      <c r="X36" s="60" t="str">
        <f t="shared" si="11"/>
        <v/>
      </c>
      <c r="Y36" s="59" t="str">
        <f t="shared" si="15"/>
        <v/>
      </c>
      <c r="Z36" s="59" t="str">
        <f t="shared" si="15"/>
        <v/>
      </c>
      <c r="AA36" s="60" t="str">
        <f t="shared" si="15"/>
        <v/>
      </c>
      <c r="AB36" s="60" t="str">
        <f t="shared" si="15"/>
        <v/>
      </c>
      <c r="AC36" s="74" t="str">
        <f t="shared" si="12"/>
        <v/>
      </c>
      <c r="AD36" s="74" t="str">
        <f t="shared" si="12"/>
        <v/>
      </c>
      <c r="AE36" s="75" t="str">
        <f t="shared" si="12"/>
        <v/>
      </c>
      <c r="AF36" s="60" t="str">
        <f t="shared" si="13"/>
        <v/>
      </c>
      <c r="AG36" s="60" t="str">
        <f>IFERROR(IF(X36&lt;&gt;"",IF(AF36&lt;&gt;"",VLOOKUP(AF36,'big site list'!$B$2:$C$343,2,FALSE),""),""),Preplist!$F$21)</f>
        <v/>
      </c>
      <c r="AI36" s="42">
        <v>33</v>
      </c>
      <c r="AM36" s="42" t="str">
        <f>IF(X36&lt;&gt;"",AND($Y36&gt;=DATEVALUE("01/01/1900"),$Y36&lt;Lookups!$A$10),"")</f>
        <v/>
      </c>
      <c r="AN36" s="42" t="str">
        <f>IF(X36&lt;&gt;"",AND($Z36&gt;=DATEVALUE("01/01/2020"),$Z36&lt;=Lookups!$A$10),"")</f>
        <v/>
      </c>
      <c r="AO36" s="42" t="str">
        <f>IF(X36&lt;&gt;"",IFERROR(VLOOKUP(AA36,Lookups!$A$2:$A$6,1,FALSE),FALSE),"")</f>
        <v/>
      </c>
      <c r="AP36" s="42" t="b">
        <f t="shared" si="14"/>
        <v>1</v>
      </c>
      <c r="AQ36" s="42" t="str">
        <f>IF(X36&lt;&gt;"",IFERROR(VLOOKUP(AC36,Lookups!$A$24:$A$26,1,FALSE),FALSE),"")</f>
        <v/>
      </c>
      <c r="AR36" s="42" t="str">
        <f>IF(X36&lt;&gt;"",IFERROR(VLOOKUP(AD36,Lookups!$A$30:$A$34,1,FALSE),FALSE),"")</f>
        <v/>
      </c>
      <c r="AS36" s="42" t="str">
        <f>IF(X36&lt;&gt;"",AND($AE36&gt;=DATEVALUE("01/01/2020"),$AE36&lt;=Lookups!$A$10),"")</f>
        <v/>
      </c>
    </row>
    <row r="37" spans="1:45" x14ac:dyDescent="0.35">
      <c r="A37" s="41"/>
      <c r="B37" s="67"/>
      <c r="C37" s="40"/>
      <c r="D37" s="69"/>
      <c r="E37" s="40"/>
      <c r="F37" s="70"/>
      <c r="G37" s="36"/>
      <c r="H37" s="53"/>
      <c r="I37" s="36"/>
      <c r="J37" s="36"/>
      <c r="K37" s="72"/>
      <c r="L37" s="83"/>
      <c r="M37" s="62" t="str">
        <f t="shared" si="2"/>
        <v/>
      </c>
      <c r="N37" s="18" t="str">
        <f t="shared" si="3"/>
        <v/>
      </c>
      <c r="O37" s="18" t="e">
        <f t="shared" si="4"/>
        <v>#VALUE!</v>
      </c>
      <c r="P37" s="18" t="e">
        <f t="shared" si="5"/>
        <v>#VALUE!</v>
      </c>
      <c r="Q37" s="18" t="str">
        <f t="shared" si="6"/>
        <v/>
      </c>
      <c r="R37" s="18" t="e">
        <f t="shared" si="7"/>
        <v>#VALUE!</v>
      </c>
      <c r="S37" s="18">
        <f t="shared" si="8"/>
        <v>0</v>
      </c>
      <c r="T37" s="18" t="e">
        <f t="shared" si="9"/>
        <v>#VALUE!</v>
      </c>
      <c r="U37" s="26" t="str">
        <f t="shared" si="10"/>
        <v>OK</v>
      </c>
      <c r="V37" s="21" t="str">
        <f>IF(X37="","",IF(Lookups!$A$16=0,"Main Site not selected",Lookups!$A$16))</f>
        <v/>
      </c>
      <c r="W37" s="21" t="str">
        <f>IF(X37="","",IF(Lookups!$A$17=0,"Main Site not selected",Lookups!$A$17))</f>
        <v/>
      </c>
      <c r="X37" s="60" t="str">
        <f t="shared" si="11"/>
        <v/>
      </c>
      <c r="Y37" s="59" t="str">
        <f t="shared" si="15"/>
        <v/>
      </c>
      <c r="Z37" s="59" t="str">
        <f t="shared" si="15"/>
        <v/>
      </c>
      <c r="AA37" s="60" t="str">
        <f t="shared" si="15"/>
        <v/>
      </c>
      <c r="AB37" s="60" t="str">
        <f t="shared" si="15"/>
        <v/>
      </c>
      <c r="AC37" s="74" t="str">
        <f t="shared" si="12"/>
        <v/>
      </c>
      <c r="AD37" s="74" t="str">
        <f t="shared" si="12"/>
        <v/>
      </c>
      <c r="AE37" s="75" t="str">
        <f t="shared" si="12"/>
        <v/>
      </c>
      <c r="AF37" s="60" t="str">
        <f t="shared" si="13"/>
        <v/>
      </c>
      <c r="AG37" s="60" t="str">
        <f>IFERROR(IF(X37&lt;&gt;"",IF(AF37&lt;&gt;"",VLOOKUP(AF37,'big site list'!$B$2:$C$343,2,FALSE),""),""),Preplist!$F$21)</f>
        <v/>
      </c>
      <c r="AI37" s="42">
        <v>34</v>
      </c>
      <c r="AM37" s="42" t="str">
        <f>IF(X37&lt;&gt;"",AND($Y37&gt;=DATEVALUE("01/01/1900"),$Y37&lt;Lookups!$A$10),"")</f>
        <v/>
      </c>
      <c r="AN37" s="42" t="str">
        <f>IF(X37&lt;&gt;"",AND($Z37&gt;=DATEVALUE("01/01/2020"),$Z37&lt;=Lookups!$A$10),"")</f>
        <v/>
      </c>
      <c r="AO37" s="42" t="str">
        <f>IF(X37&lt;&gt;"",IFERROR(VLOOKUP(AA37,Lookups!$A$2:$A$6,1,FALSE),FALSE),"")</f>
        <v/>
      </c>
      <c r="AP37" s="42" t="b">
        <f t="shared" si="14"/>
        <v>1</v>
      </c>
      <c r="AQ37" s="42" t="str">
        <f>IF(X37&lt;&gt;"",IFERROR(VLOOKUP(AC37,Lookups!$A$24:$A$26,1,FALSE),FALSE),"")</f>
        <v/>
      </c>
      <c r="AR37" s="42" t="str">
        <f>IF(X37&lt;&gt;"",IFERROR(VLOOKUP(AD37,Lookups!$A$30:$A$34,1,FALSE),FALSE),"")</f>
        <v/>
      </c>
      <c r="AS37" s="42" t="str">
        <f>IF(X37&lt;&gt;"",AND($AE37&gt;=DATEVALUE("01/01/2020"),$AE37&lt;=Lookups!$A$10),"")</f>
        <v/>
      </c>
    </row>
    <row r="38" spans="1:45" x14ac:dyDescent="0.35">
      <c r="A38" s="41"/>
      <c r="B38" s="67"/>
      <c r="C38" s="40"/>
      <c r="D38" s="69"/>
      <c r="E38" s="40"/>
      <c r="F38" s="70"/>
      <c r="G38" s="36"/>
      <c r="H38" s="53"/>
      <c r="I38" s="36"/>
      <c r="J38" s="36"/>
      <c r="K38" s="72"/>
      <c r="L38" s="83"/>
      <c r="M38" s="62" t="str">
        <f t="shared" si="2"/>
        <v/>
      </c>
      <c r="N38" s="18" t="str">
        <f t="shared" si="3"/>
        <v/>
      </c>
      <c r="O38" s="18" t="e">
        <f t="shared" si="4"/>
        <v>#VALUE!</v>
      </c>
      <c r="P38" s="18" t="e">
        <f t="shared" si="5"/>
        <v>#VALUE!</v>
      </c>
      <c r="Q38" s="18" t="str">
        <f t="shared" si="6"/>
        <v/>
      </c>
      <c r="R38" s="18" t="e">
        <f t="shared" si="7"/>
        <v>#VALUE!</v>
      </c>
      <c r="S38" s="18">
        <f t="shared" si="8"/>
        <v>0</v>
      </c>
      <c r="T38" s="18" t="e">
        <f t="shared" si="9"/>
        <v>#VALUE!</v>
      </c>
      <c r="U38" s="26" t="str">
        <f t="shared" si="10"/>
        <v>OK</v>
      </c>
      <c r="V38" s="21" t="str">
        <f>IF(X38="","",IF(Lookups!$A$16=0,"Main Site not selected",Lookups!$A$16))</f>
        <v/>
      </c>
      <c r="W38" s="21" t="str">
        <f>IF(X38="","",IF(Lookups!$A$17=0,"Main Site not selected",Lookups!$A$17))</f>
        <v/>
      </c>
      <c r="X38" s="60" t="str">
        <f t="shared" si="11"/>
        <v/>
      </c>
      <c r="Y38" s="59" t="str">
        <f t="shared" si="15"/>
        <v/>
      </c>
      <c r="Z38" s="59" t="str">
        <f t="shared" si="15"/>
        <v/>
      </c>
      <c r="AA38" s="60" t="str">
        <f t="shared" si="15"/>
        <v/>
      </c>
      <c r="AB38" s="60" t="str">
        <f t="shared" si="15"/>
        <v/>
      </c>
      <c r="AC38" s="74" t="str">
        <f t="shared" si="12"/>
        <v/>
      </c>
      <c r="AD38" s="74" t="str">
        <f t="shared" si="12"/>
        <v/>
      </c>
      <c r="AE38" s="75" t="str">
        <f t="shared" si="12"/>
        <v/>
      </c>
      <c r="AF38" s="60" t="str">
        <f t="shared" si="13"/>
        <v/>
      </c>
      <c r="AG38" s="60" t="str">
        <f>IFERROR(IF(X38&lt;&gt;"",IF(AF38&lt;&gt;"",VLOOKUP(AF38,'big site list'!$B$2:$C$343,2,FALSE),""),""),Preplist!$F$21)</f>
        <v/>
      </c>
      <c r="AI38" s="42">
        <v>35</v>
      </c>
      <c r="AM38" s="42" t="str">
        <f>IF(X38&lt;&gt;"",AND($Y38&gt;=DATEVALUE("01/01/1900"),$Y38&lt;Lookups!$A$10),"")</f>
        <v/>
      </c>
      <c r="AN38" s="42" t="str">
        <f>IF(X38&lt;&gt;"",AND($Z38&gt;=DATEVALUE("01/01/2020"),$Z38&lt;=Lookups!$A$10),"")</f>
        <v/>
      </c>
      <c r="AO38" s="42" t="str">
        <f>IF(X38&lt;&gt;"",IFERROR(VLOOKUP(AA38,Lookups!$A$2:$A$6,1,FALSE),FALSE),"")</f>
        <v/>
      </c>
      <c r="AP38" s="42" t="b">
        <f t="shared" si="14"/>
        <v>1</v>
      </c>
      <c r="AQ38" s="42" t="str">
        <f>IF(X38&lt;&gt;"",IFERROR(VLOOKUP(AC38,Lookups!$A$24:$A$26,1,FALSE),FALSE),"")</f>
        <v/>
      </c>
      <c r="AR38" s="42" t="str">
        <f>IF(X38&lt;&gt;"",IFERROR(VLOOKUP(AD38,Lookups!$A$30:$A$34,1,FALSE),FALSE),"")</f>
        <v/>
      </c>
      <c r="AS38" s="42" t="str">
        <f>IF(X38&lt;&gt;"",AND($AE38&gt;=DATEVALUE("01/01/2020"),$AE38&lt;=Lookups!$A$10),"")</f>
        <v/>
      </c>
    </row>
    <row r="39" spans="1:45" x14ac:dyDescent="0.35">
      <c r="A39" s="41"/>
      <c r="B39" s="67"/>
      <c r="C39" s="40"/>
      <c r="D39" s="69"/>
      <c r="E39" s="40"/>
      <c r="F39" s="70"/>
      <c r="G39" s="36"/>
      <c r="H39" s="53"/>
      <c r="I39" s="36"/>
      <c r="J39" s="36"/>
      <c r="K39" s="72"/>
      <c r="L39" s="83"/>
      <c r="M39" s="62" t="str">
        <f t="shared" si="2"/>
        <v/>
      </c>
      <c r="N39" s="18" t="str">
        <f t="shared" si="3"/>
        <v/>
      </c>
      <c r="O39" s="18" t="e">
        <f t="shared" si="4"/>
        <v>#VALUE!</v>
      </c>
      <c r="P39" s="18" t="e">
        <f t="shared" si="5"/>
        <v>#VALUE!</v>
      </c>
      <c r="Q39" s="18" t="str">
        <f t="shared" si="6"/>
        <v/>
      </c>
      <c r="R39" s="18" t="e">
        <f t="shared" si="7"/>
        <v>#VALUE!</v>
      </c>
      <c r="S39" s="18">
        <f t="shared" si="8"/>
        <v>0</v>
      </c>
      <c r="T39" s="18" t="e">
        <f t="shared" si="9"/>
        <v>#VALUE!</v>
      </c>
      <c r="U39" s="26" t="str">
        <f t="shared" si="10"/>
        <v>OK</v>
      </c>
      <c r="V39" s="21" t="str">
        <f>IF(X39="","",IF(Lookups!$A$16=0,"Main Site not selected",Lookups!$A$16))</f>
        <v/>
      </c>
      <c r="W39" s="21" t="str">
        <f>IF(X39="","",IF(Lookups!$A$17=0,"Main Site not selected",Lookups!$A$17))</f>
        <v/>
      </c>
      <c r="X39" s="60" t="str">
        <f t="shared" si="11"/>
        <v/>
      </c>
      <c r="Y39" s="59" t="str">
        <f t="shared" si="15"/>
        <v/>
      </c>
      <c r="Z39" s="59" t="str">
        <f t="shared" si="15"/>
        <v/>
      </c>
      <c r="AA39" s="60" t="str">
        <f t="shared" si="15"/>
        <v/>
      </c>
      <c r="AB39" s="60" t="str">
        <f t="shared" si="15"/>
        <v/>
      </c>
      <c r="AC39" s="74" t="str">
        <f t="shared" si="12"/>
        <v/>
      </c>
      <c r="AD39" s="74" t="str">
        <f t="shared" si="12"/>
        <v/>
      </c>
      <c r="AE39" s="75" t="str">
        <f t="shared" si="12"/>
        <v/>
      </c>
      <c r="AF39" s="60" t="str">
        <f t="shared" si="13"/>
        <v/>
      </c>
      <c r="AG39" s="60" t="str">
        <f>IFERROR(IF(X39&lt;&gt;"",IF(AF39&lt;&gt;"",VLOOKUP(AF39,'big site list'!$B$2:$C$343,2,FALSE),""),""),Preplist!$F$21)</f>
        <v/>
      </c>
      <c r="AI39" s="42">
        <v>36</v>
      </c>
      <c r="AM39" s="42" t="str">
        <f>IF(X39&lt;&gt;"",AND($Y39&gt;=DATEVALUE("01/01/1900"),$Y39&lt;Lookups!$A$10),"")</f>
        <v/>
      </c>
      <c r="AN39" s="42" t="str">
        <f>IF(X39&lt;&gt;"",AND($Z39&gt;=DATEVALUE("01/01/2020"),$Z39&lt;=Lookups!$A$10),"")</f>
        <v/>
      </c>
      <c r="AO39" s="42" t="str">
        <f>IF(X39&lt;&gt;"",IFERROR(VLOOKUP(AA39,Lookups!$A$2:$A$6,1,FALSE),FALSE),"")</f>
        <v/>
      </c>
      <c r="AP39" s="42" t="b">
        <f t="shared" si="14"/>
        <v>1</v>
      </c>
      <c r="AQ39" s="42" t="str">
        <f>IF(X39&lt;&gt;"",IFERROR(VLOOKUP(AC39,Lookups!$A$24:$A$26,1,FALSE),FALSE),"")</f>
        <v/>
      </c>
      <c r="AR39" s="42" t="str">
        <f>IF(X39&lt;&gt;"",IFERROR(VLOOKUP(AD39,Lookups!$A$30:$A$34,1,FALSE),FALSE),"")</f>
        <v/>
      </c>
      <c r="AS39" s="42" t="str">
        <f>IF(X39&lt;&gt;"",AND($AE39&gt;=DATEVALUE("01/01/2020"),$AE39&lt;=Lookups!$A$10),"")</f>
        <v/>
      </c>
    </row>
    <row r="40" spans="1:45" x14ac:dyDescent="0.35">
      <c r="A40" s="41"/>
      <c r="B40" s="67"/>
      <c r="C40" s="40"/>
      <c r="D40" s="69"/>
      <c r="E40" s="40"/>
      <c r="F40" s="70"/>
      <c r="G40" s="36"/>
      <c r="H40" s="53"/>
      <c r="I40" s="36"/>
      <c r="J40" s="36"/>
      <c r="K40" s="72"/>
      <c r="L40" s="83"/>
      <c r="M40" s="62" t="str">
        <f t="shared" si="2"/>
        <v/>
      </c>
      <c r="N40" s="18" t="str">
        <f t="shared" si="3"/>
        <v/>
      </c>
      <c r="O40" s="18" t="e">
        <f t="shared" si="4"/>
        <v>#VALUE!</v>
      </c>
      <c r="P40" s="18" t="e">
        <f t="shared" si="5"/>
        <v>#VALUE!</v>
      </c>
      <c r="Q40" s="18" t="str">
        <f t="shared" si="6"/>
        <v/>
      </c>
      <c r="R40" s="18" t="e">
        <f t="shared" si="7"/>
        <v>#VALUE!</v>
      </c>
      <c r="S40" s="18">
        <f t="shared" si="8"/>
        <v>0</v>
      </c>
      <c r="T40" s="18" t="e">
        <f t="shared" si="9"/>
        <v>#VALUE!</v>
      </c>
      <c r="U40" s="26" t="str">
        <f t="shared" si="10"/>
        <v>OK</v>
      </c>
      <c r="V40" s="21" t="str">
        <f>IF(X40="","",IF(Lookups!$A$16=0,"Main Site not selected",Lookups!$A$16))</f>
        <v/>
      </c>
      <c r="W40" s="21" t="str">
        <f>IF(X40="","",IF(Lookups!$A$17=0,"Main Site not selected",Lookups!$A$17))</f>
        <v/>
      </c>
      <c r="X40" s="60" t="str">
        <f t="shared" si="11"/>
        <v/>
      </c>
      <c r="Y40" s="59" t="str">
        <f t="shared" si="15"/>
        <v/>
      </c>
      <c r="Z40" s="59" t="str">
        <f t="shared" si="15"/>
        <v/>
      </c>
      <c r="AA40" s="60" t="str">
        <f t="shared" si="15"/>
        <v/>
      </c>
      <c r="AB40" s="60" t="str">
        <f t="shared" si="15"/>
        <v/>
      </c>
      <c r="AC40" s="74" t="str">
        <f t="shared" si="12"/>
        <v/>
      </c>
      <c r="AD40" s="74" t="str">
        <f t="shared" si="12"/>
        <v/>
      </c>
      <c r="AE40" s="75" t="str">
        <f t="shared" si="12"/>
        <v/>
      </c>
      <c r="AF40" s="60" t="str">
        <f t="shared" si="13"/>
        <v/>
      </c>
      <c r="AG40" s="60" t="str">
        <f>IFERROR(IF(X40&lt;&gt;"",IF(AF40&lt;&gt;"",VLOOKUP(AF40,'big site list'!$B$2:$C$343,2,FALSE),""),""),Preplist!$F$21)</f>
        <v/>
      </c>
      <c r="AI40" s="42">
        <v>37</v>
      </c>
      <c r="AM40" s="42" t="str">
        <f>IF(X40&lt;&gt;"",AND($Y40&gt;=DATEVALUE("01/01/1900"),$Y40&lt;Lookups!$A$10),"")</f>
        <v/>
      </c>
      <c r="AN40" s="42" t="str">
        <f>IF(X40&lt;&gt;"",AND($Z40&gt;=DATEVALUE("01/01/2020"),$Z40&lt;=Lookups!$A$10),"")</f>
        <v/>
      </c>
      <c r="AO40" s="42" t="str">
        <f>IF(X40&lt;&gt;"",IFERROR(VLOOKUP(AA40,Lookups!$A$2:$A$6,1,FALSE),FALSE),"")</f>
        <v/>
      </c>
      <c r="AP40" s="42" t="b">
        <f t="shared" si="14"/>
        <v>1</v>
      </c>
      <c r="AQ40" s="42" t="str">
        <f>IF(X40&lt;&gt;"",IFERROR(VLOOKUP(AC40,Lookups!$A$24:$A$26,1,FALSE),FALSE),"")</f>
        <v/>
      </c>
      <c r="AR40" s="42" t="str">
        <f>IF(X40&lt;&gt;"",IFERROR(VLOOKUP(AD40,Lookups!$A$30:$A$34,1,FALSE),FALSE),"")</f>
        <v/>
      </c>
      <c r="AS40" s="42" t="str">
        <f>IF(X40&lt;&gt;"",AND($AE40&gt;=DATEVALUE("01/01/2020"),$AE40&lt;=Lookups!$A$10),"")</f>
        <v/>
      </c>
    </row>
    <row r="41" spans="1:45" x14ac:dyDescent="0.35">
      <c r="A41" s="41"/>
      <c r="B41" s="67"/>
      <c r="C41" s="40"/>
      <c r="D41" s="69"/>
      <c r="E41" s="40"/>
      <c r="F41" s="70"/>
      <c r="G41" s="36"/>
      <c r="H41" s="53"/>
      <c r="I41" s="36"/>
      <c r="J41" s="36"/>
      <c r="K41" s="72"/>
      <c r="L41" s="83"/>
      <c r="M41" s="62" t="str">
        <f t="shared" si="2"/>
        <v/>
      </c>
      <c r="N41" s="18" t="str">
        <f t="shared" si="3"/>
        <v/>
      </c>
      <c r="O41" s="18" t="e">
        <f t="shared" si="4"/>
        <v>#VALUE!</v>
      </c>
      <c r="P41" s="18" t="e">
        <f t="shared" si="5"/>
        <v>#VALUE!</v>
      </c>
      <c r="Q41" s="18" t="str">
        <f t="shared" si="6"/>
        <v/>
      </c>
      <c r="R41" s="18" t="e">
        <f t="shared" si="7"/>
        <v>#VALUE!</v>
      </c>
      <c r="S41" s="18">
        <f t="shared" si="8"/>
        <v>0</v>
      </c>
      <c r="T41" s="18" t="e">
        <f t="shared" si="9"/>
        <v>#VALUE!</v>
      </c>
      <c r="U41" s="26" t="str">
        <f t="shared" si="10"/>
        <v>OK</v>
      </c>
      <c r="V41" s="21" t="str">
        <f>IF(X41="","",IF(Lookups!$A$16=0,"Main Site not selected",Lookups!$A$16))</f>
        <v/>
      </c>
      <c r="W41" s="21" t="str">
        <f>IF(X41="","",IF(Lookups!$A$17=0,"Main Site not selected",Lookups!$A$17))</f>
        <v/>
      </c>
      <c r="X41" s="60" t="str">
        <f t="shared" si="11"/>
        <v/>
      </c>
      <c r="Y41" s="59" t="str">
        <f t="shared" si="15"/>
        <v/>
      </c>
      <c r="Z41" s="59" t="str">
        <f t="shared" si="15"/>
        <v/>
      </c>
      <c r="AA41" s="60" t="str">
        <f t="shared" si="15"/>
        <v/>
      </c>
      <c r="AB41" s="60" t="str">
        <f t="shared" si="15"/>
        <v/>
      </c>
      <c r="AC41" s="74" t="str">
        <f t="shared" si="12"/>
        <v/>
      </c>
      <c r="AD41" s="74" t="str">
        <f t="shared" si="12"/>
        <v/>
      </c>
      <c r="AE41" s="75" t="str">
        <f t="shared" si="12"/>
        <v/>
      </c>
      <c r="AF41" s="60" t="str">
        <f t="shared" si="13"/>
        <v/>
      </c>
      <c r="AG41" s="60" t="str">
        <f>IFERROR(IF(X41&lt;&gt;"",IF(AF41&lt;&gt;"",VLOOKUP(AF41,'big site list'!$B$2:$C$343,2,FALSE),""),""),Preplist!$F$21)</f>
        <v/>
      </c>
      <c r="AI41" s="42">
        <v>38</v>
      </c>
      <c r="AM41" s="42" t="str">
        <f>IF(X41&lt;&gt;"",AND($Y41&gt;=DATEVALUE("01/01/1900"),$Y41&lt;Lookups!$A$10),"")</f>
        <v/>
      </c>
      <c r="AN41" s="42" t="str">
        <f>IF(X41&lt;&gt;"",AND($Z41&gt;=DATEVALUE("01/01/2020"),$Z41&lt;=Lookups!$A$10),"")</f>
        <v/>
      </c>
      <c r="AO41" s="42" t="str">
        <f>IF(X41&lt;&gt;"",IFERROR(VLOOKUP(AA41,Lookups!$A$2:$A$6,1,FALSE),FALSE),"")</f>
        <v/>
      </c>
      <c r="AP41" s="42" t="b">
        <f t="shared" si="14"/>
        <v>1</v>
      </c>
      <c r="AQ41" s="42" t="str">
        <f>IF(X41&lt;&gt;"",IFERROR(VLOOKUP(AC41,Lookups!$A$24:$A$26,1,FALSE),FALSE),"")</f>
        <v/>
      </c>
      <c r="AR41" s="42" t="str">
        <f>IF(X41&lt;&gt;"",IFERROR(VLOOKUP(AD41,Lookups!$A$30:$A$34,1,FALSE),FALSE),"")</f>
        <v/>
      </c>
      <c r="AS41" s="42" t="str">
        <f>IF(X41&lt;&gt;"",AND($AE41&gt;=DATEVALUE("01/01/2020"),$AE41&lt;=Lookups!$A$10),"")</f>
        <v/>
      </c>
    </row>
    <row r="42" spans="1:45" x14ac:dyDescent="0.35">
      <c r="A42" s="41"/>
      <c r="B42" s="67"/>
      <c r="C42" s="40"/>
      <c r="D42" s="69"/>
      <c r="E42" s="40"/>
      <c r="F42" s="70"/>
      <c r="G42" s="36"/>
      <c r="H42" s="53"/>
      <c r="I42" s="36"/>
      <c r="J42" s="36"/>
      <c r="K42" s="72"/>
      <c r="L42" s="83"/>
      <c r="M42" s="62" t="str">
        <f t="shared" si="2"/>
        <v/>
      </c>
      <c r="N42" s="18" t="str">
        <f t="shared" si="3"/>
        <v/>
      </c>
      <c r="O42" s="18" t="e">
        <f t="shared" si="4"/>
        <v>#VALUE!</v>
      </c>
      <c r="P42" s="18" t="e">
        <f t="shared" si="5"/>
        <v>#VALUE!</v>
      </c>
      <c r="Q42" s="18" t="str">
        <f t="shared" si="6"/>
        <v/>
      </c>
      <c r="R42" s="18" t="e">
        <f t="shared" si="7"/>
        <v>#VALUE!</v>
      </c>
      <c r="S42" s="18">
        <f t="shared" si="8"/>
        <v>0</v>
      </c>
      <c r="T42" s="18" t="e">
        <f t="shared" si="9"/>
        <v>#VALUE!</v>
      </c>
      <c r="U42" s="26" t="str">
        <f t="shared" si="10"/>
        <v>OK</v>
      </c>
      <c r="V42" s="21" t="str">
        <f>IF(X42="","",IF(Lookups!$A$16=0,"Main Site not selected",Lookups!$A$16))</f>
        <v/>
      </c>
      <c r="W42" s="21" t="str">
        <f>IF(X42="","",IF(Lookups!$A$17=0,"Main Site not selected",Lookups!$A$17))</f>
        <v/>
      </c>
      <c r="X42" s="60" t="str">
        <f t="shared" si="11"/>
        <v/>
      </c>
      <c r="Y42" s="59" t="str">
        <f t="shared" si="15"/>
        <v/>
      </c>
      <c r="Z42" s="59" t="str">
        <f t="shared" si="15"/>
        <v/>
      </c>
      <c r="AA42" s="60" t="str">
        <f t="shared" si="15"/>
        <v/>
      </c>
      <c r="AB42" s="60" t="str">
        <f t="shared" si="15"/>
        <v/>
      </c>
      <c r="AC42" s="74" t="str">
        <f t="shared" si="12"/>
        <v/>
      </c>
      <c r="AD42" s="74" t="str">
        <f t="shared" si="12"/>
        <v/>
      </c>
      <c r="AE42" s="75" t="str">
        <f t="shared" si="12"/>
        <v/>
      </c>
      <c r="AF42" s="60" t="str">
        <f t="shared" si="13"/>
        <v/>
      </c>
      <c r="AG42" s="60" t="str">
        <f>IFERROR(IF(X42&lt;&gt;"",IF(AF42&lt;&gt;"",VLOOKUP(AF42,'big site list'!$B$2:$C$343,2,FALSE),""),""),Preplist!$F$21)</f>
        <v/>
      </c>
      <c r="AI42" s="42">
        <v>39</v>
      </c>
      <c r="AM42" s="42" t="str">
        <f>IF(X42&lt;&gt;"",AND($Y42&gt;=DATEVALUE("01/01/1900"),$Y42&lt;Lookups!$A$10),"")</f>
        <v/>
      </c>
      <c r="AN42" s="42" t="str">
        <f>IF(X42&lt;&gt;"",AND($Z42&gt;=DATEVALUE("01/01/2020"),$Z42&lt;=Lookups!$A$10),"")</f>
        <v/>
      </c>
      <c r="AO42" s="42" t="str">
        <f>IF(X42&lt;&gt;"",IFERROR(VLOOKUP(AA42,Lookups!$A$2:$A$6,1,FALSE),FALSE),"")</f>
        <v/>
      </c>
      <c r="AP42" s="42" t="b">
        <f t="shared" si="14"/>
        <v>1</v>
      </c>
      <c r="AQ42" s="42" t="str">
        <f>IF(X42&lt;&gt;"",IFERROR(VLOOKUP(AC42,Lookups!$A$24:$A$26,1,FALSE),FALSE),"")</f>
        <v/>
      </c>
      <c r="AR42" s="42" t="str">
        <f>IF(X42&lt;&gt;"",IFERROR(VLOOKUP(AD42,Lookups!$A$30:$A$34,1,FALSE),FALSE),"")</f>
        <v/>
      </c>
      <c r="AS42" s="42" t="str">
        <f>IF(X42&lt;&gt;"",AND($AE42&gt;=DATEVALUE("01/01/2020"),$AE42&lt;=Lookups!$A$10),"")</f>
        <v/>
      </c>
    </row>
    <row r="43" spans="1:45" x14ac:dyDescent="0.35">
      <c r="A43" s="41"/>
      <c r="B43" s="67"/>
      <c r="C43" s="40"/>
      <c r="D43" s="69"/>
      <c r="E43" s="40"/>
      <c r="F43" s="70"/>
      <c r="G43" s="36"/>
      <c r="H43" s="53"/>
      <c r="I43" s="36"/>
      <c r="J43" s="36"/>
      <c r="K43" s="72"/>
      <c r="L43" s="83"/>
      <c r="M43" s="62" t="str">
        <f t="shared" si="2"/>
        <v/>
      </c>
      <c r="N43" s="18" t="str">
        <f t="shared" si="3"/>
        <v/>
      </c>
      <c r="O43" s="18" t="e">
        <f t="shared" si="4"/>
        <v>#VALUE!</v>
      </c>
      <c r="P43" s="18" t="e">
        <f t="shared" si="5"/>
        <v>#VALUE!</v>
      </c>
      <c r="Q43" s="18" t="str">
        <f t="shared" si="6"/>
        <v/>
      </c>
      <c r="R43" s="18" t="e">
        <f t="shared" si="7"/>
        <v>#VALUE!</v>
      </c>
      <c r="S43" s="18">
        <f t="shared" si="8"/>
        <v>0</v>
      </c>
      <c r="T43" s="18" t="e">
        <f t="shared" si="9"/>
        <v>#VALUE!</v>
      </c>
      <c r="U43" s="26" t="str">
        <f t="shared" si="10"/>
        <v>OK</v>
      </c>
      <c r="V43" s="21" t="str">
        <f>IF(X43="","",IF(Lookups!$A$16=0,"Main Site not selected",Lookups!$A$16))</f>
        <v/>
      </c>
      <c r="W43" s="21" t="str">
        <f>IF(X43="","",IF(Lookups!$A$17=0,"Main Site not selected",Lookups!$A$17))</f>
        <v/>
      </c>
      <c r="X43" s="60" t="str">
        <f t="shared" si="11"/>
        <v/>
      </c>
      <c r="Y43" s="59" t="str">
        <f t="shared" si="15"/>
        <v/>
      </c>
      <c r="Z43" s="59" t="str">
        <f t="shared" si="15"/>
        <v/>
      </c>
      <c r="AA43" s="60" t="str">
        <f t="shared" si="15"/>
        <v/>
      </c>
      <c r="AB43" s="60" t="str">
        <f t="shared" si="15"/>
        <v/>
      </c>
      <c r="AC43" s="74" t="str">
        <f t="shared" si="12"/>
        <v/>
      </c>
      <c r="AD43" s="74" t="str">
        <f t="shared" si="12"/>
        <v/>
      </c>
      <c r="AE43" s="75" t="str">
        <f t="shared" si="12"/>
        <v/>
      </c>
      <c r="AF43" s="60" t="str">
        <f t="shared" si="13"/>
        <v/>
      </c>
      <c r="AG43" s="60" t="str">
        <f>IFERROR(IF(X43&lt;&gt;"",IF(AF43&lt;&gt;"",VLOOKUP(AF43,'big site list'!$B$2:$C$343,2,FALSE),""),""),Preplist!$F$21)</f>
        <v/>
      </c>
      <c r="AI43" s="42">
        <v>40</v>
      </c>
      <c r="AM43" s="42" t="str">
        <f>IF(X43&lt;&gt;"",AND($Y43&gt;=DATEVALUE("01/01/1900"),$Y43&lt;Lookups!$A$10),"")</f>
        <v/>
      </c>
      <c r="AN43" s="42" t="str">
        <f>IF(X43&lt;&gt;"",AND($Z43&gt;=DATEVALUE("01/01/2020"),$Z43&lt;=Lookups!$A$10),"")</f>
        <v/>
      </c>
      <c r="AO43" s="42" t="str">
        <f>IF(X43&lt;&gt;"",IFERROR(VLOOKUP(AA43,Lookups!$A$2:$A$6,1,FALSE),FALSE),"")</f>
        <v/>
      </c>
      <c r="AP43" s="42" t="b">
        <f t="shared" si="14"/>
        <v>1</v>
      </c>
      <c r="AQ43" s="42" t="str">
        <f>IF(X43&lt;&gt;"",IFERROR(VLOOKUP(AC43,Lookups!$A$24:$A$26,1,FALSE),FALSE),"")</f>
        <v/>
      </c>
      <c r="AR43" s="42" t="str">
        <f>IF(X43&lt;&gt;"",IFERROR(VLOOKUP(AD43,Lookups!$A$30:$A$34,1,FALSE),FALSE),"")</f>
        <v/>
      </c>
      <c r="AS43" s="42" t="str">
        <f>IF(X43&lt;&gt;"",AND($AE43&gt;=DATEVALUE("01/01/2020"),$AE43&lt;=Lookups!$A$10),"")</f>
        <v/>
      </c>
    </row>
    <row r="44" spans="1:45" x14ac:dyDescent="0.35">
      <c r="A44" s="41"/>
      <c r="B44" s="67"/>
      <c r="C44" s="40"/>
      <c r="D44" s="69"/>
      <c r="E44" s="40"/>
      <c r="F44" s="70"/>
      <c r="G44" s="36"/>
      <c r="H44" s="53"/>
      <c r="I44" s="36"/>
      <c r="J44" s="36"/>
      <c r="K44" s="72"/>
      <c r="L44" s="83"/>
      <c r="M44" s="62" t="str">
        <f t="shared" si="2"/>
        <v/>
      </c>
      <c r="N44" s="18" t="str">
        <f t="shared" si="3"/>
        <v/>
      </c>
      <c r="O44" s="18" t="e">
        <f t="shared" si="4"/>
        <v>#VALUE!</v>
      </c>
      <c r="P44" s="18" t="e">
        <f t="shared" si="5"/>
        <v>#VALUE!</v>
      </c>
      <c r="Q44" s="18" t="str">
        <f t="shared" si="6"/>
        <v/>
      </c>
      <c r="R44" s="18" t="e">
        <f t="shared" si="7"/>
        <v>#VALUE!</v>
      </c>
      <c r="S44" s="18">
        <f t="shared" si="8"/>
        <v>0</v>
      </c>
      <c r="T44" s="18" t="e">
        <f t="shared" si="9"/>
        <v>#VALUE!</v>
      </c>
      <c r="U44" s="26" t="str">
        <f t="shared" si="10"/>
        <v>OK</v>
      </c>
      <c r="V44" s="21" t="str">
        <f>IF(X44="","",IF(Lookups!$A$16=0,"Main Site not selected",Lookups!$A$16))</f>
        <v/>
      </c>
      <c r="W44" s="21" t="str">
        <f>IF(X44="","",IF(Lookups!$A$17=0,"Main Site not selected",Lookups!$A$17))</f>
        <v/>
      </c>
      <c r="X44" s="60" t="str">
        <f t="shared" si="11"/>
        <v/>
      </c>
      <c r="Y44" s="59" t="str">
        <f t="shared" ref="Y44:AB67" si="16">IF(INDEX($A$4:$H$258,$AI44,Y$3)="","",INDEX($A$4:$H$258,$AI44,Y$3))</f>
        <v/>
      </c>
      <c r="Z44" s="59" t="str">
        <f t="shared" si="16"/>
        <v/>
      </c>
      <c r="AA44" s="60" t="str">
        <f t="shared" si="16"/>
        <v/>
      </c>
      <c r="AB44" s="60" t="str">
        <f t="shared" si="16"/>
        <v/>
      </c>
      <c r="AC44" s="74" t="str">
        <f t="shared" si="12"/>
        <v/>
      </c>
      <c r="AD44" s="74" t="str">
        <f t="shared" si="12"/>
        <v/>
      </c>
      <c r="AE44" s="75" t="str">
        <f t="shared" si="12"/>
        <v/>
      </c>
      <c r="AF44" s="60" t="str">
        <f t="shared" si="13"/>
        <v/>
      </c>
      <c r="AG44" s="60" t="str">
        <f>IFERROR(IF(X44&lt;&gt;"",IF(AF44&lt;&gt;"",VLOOKUP(AF44,'big site list'!$B$2:$C$343,2,FALSE),""),""),Preplist!$F$21)</f>
        <v/>
      </c>
      <c r="AI44" s="42">
        <v>41</v>
      </c>
      <c r="AM44" s="42" t="str">
        <f>IF(X44&lt;&gt;"",AND($Y44&gt;=DATEVALUE("01/01/1900"),$Y44&lt;Lookups!$A$10),"")</f>
        <v/>
      </c>
      <c r="AN44" s="42" t="str">
        <f>IF(X44&lt;&gt;"",AND($Z44&gt;=DATEVALUE("01/01/2020"),$Z44&lt;=Lookups!$A$10),"")</f>
        <v/>
      </c>
      <c r="AO44" s="42" t="str">
        <f>IF(X44&lt;&gt;"",IFERROR(VLOOKUP(AA44,Lookups!$A$2:$A$6,1,FALSE),FALSE),"")</f>
        <v/>
      </c>
      <c r="AP44" s="42" t="b">
        <f t="shared" si="14"/>
        <v>1</v>
      </c>
      <c r="AQ44" s="42" t="str">
        <f>IF(X44&lt;&gt;"",IFERROR(VLOOKUP(AC44,Lookups!$A$24:$A$26,1,FALSE),FALSE),"")</f>
        <v/>
      </c>
      <c r="AR44" s="42" t="str">
        <f>IF(X44&lt;&gt;"",IFERROR(VLOOKUP(AD44,Lookups!$A$30:$A$34,1,FALSE),FALSE),"")</f>
        <v/>
      </c>
      <c r="AS44" s="42" t="str">
        <f>IF(X44&lt;&gt;"",AND($AE44&gt;=DATEVALUE("01/01/2020"),$AE44&lt;=Lookups!$A$10),"")</f>
        <v/>
      </c>
    </row>
    <row r="45" spans="1:45" x14ac:dyDescent="0.35">
      <c r="A45" s="41"/>
      <c r="B45" s="67"/>
      <c r="C45" s="40"/>
      <c r="D45" s="69"/>
      <c r="E45" s="40"/>
      <c r="F45" s="70"/>
      <c r="G45" s="36"/>
      <c r="H45" s="53"/>
      <c r="I45" s="36"/>
      <c r="J45" s="36"/>
      <c r="K45" s="72"/>
      <c r="L45" s="83"/>
      <c r="M45" s="62" t="str">
        <f t="shared" si="2"/>
        <v/>
      </c>
      <c r="N45" s="18" t="str">
        <f t="shared" si="3"/>
        <v/>
      </c>
      <c r="O45" s="18" t="e">
        <f t="shared" si="4"/>
        <v>#VALUE!</v>
      </c>
      <c r="P45" s="18" t="e">
        <f t="shared" si="5"/>
        <v>#VALUE!</v>
      </c>
      <c r="Q45" s="18" t="str">
        <f t="shared" si="6"/>
        <v/>
      </c>
      <c r="R45" s="18" t="e">
        <f t="shared" si="7"/>
        <v>#VALUE!</v>
      </c>
      <c r="S45" s="18">
        <f t="shared" si="8"/>
        <v>0</v>
      </c>
      <c r="T45" s="18" t="e">
        <f t="shared" si="9"/>
        <v>#VALUE!</v>
      </c>
      <c r="U45" s="26" t="str">
        <f t="shared" si="10"/>
        <v>OK</v>
      </c>
      <c r="V45" s="21" t="str">
        <f>IF(X45="","",IF(Lookups!$A$16=0,"Main Site not selected",Lookups!$A$16))</f>
        <v/>
      </c>
      <c r="W45" s="21" t="str">
        <f>IF(X45="","",IF(Lookups!$A$17=0,"Main Site not selected",Lookups!$A$17))</f>
        <v/>
      </c>
      <c r="X45" s="60" t="str">
        <f t="shared" si="11"/>
        <v/>
      </c>
      <c r="Y45" s="59" t="str">
        <f t="shared" si="16"/>
        <v/>
      </c>
      <c r="Z45" s="59" t="str">
        <f t="shared" si="16"/>
        <v/>
      </c>
      <c r="AA45" s="60" t="str">
        <f t="shared" si="16"/>
        <v/>
      </c>
      <c r="AB45" s="60" t="str">
        <f t="shared" si="16"/>
        <v/>
      </c>
      <c r="AC45" s="74" t="str">
        <f t="shared" si="12"/>
        <v/>
      </c>
      <c r="AD45" s="74" t="str">
        <f t="shared" si="12"/>
        <v/>
      </c>
      <c r="AE45" s="75" t="str">
        <f t="shared" si="12"/>
        <v/>
      </c>
      <c r="AF45" s="60" t="str">
        <f t="shared" si="13"/>
        <v/>
      </c>
      <c r="AG45" s="60" t="str">
        <f>IFERROR(IF(X45&lt;&gt;"",IF(AF45&lt;&gt;"",VLOOKUP(AF45,'big site list'!$B$2:$C$343,2,FALSE),""),""),Preplist!$F$21)</f>
        <v/>
      </c>
      <c r="AI45" s="42">
        <v>42</v>
      </c>
      <c r="AM45" s="42" t="str">
        <f>IF(X45&lt;&gt;"",AND($Y45&gt;=DATEVALUE("01/01/1900"),$Y45&lt;Lookups!$A$10),"")</f>
        <v/>
      </c>
      <c r="AN45" s="42" t="str">
        <f>IF(X45&lt;&gt;"",AND($Z45&gt;=DATEVALUE("01/01/2020"),$Z45&lt;=Lookups!$A$10),"")</f>
        <v/>
      </c>
      <c r="AO45" s="42" t="str">
        <f>IF(X45&lt;&gt;"",IFERROR(VLOOKUP(AA45,Lookups!$A$2:$A$6,1,FALSE),FALSE),"")</f>
        <v/>
      </c>
      <c r="AP45" s="42" t="b">
        <f t="shared" si="14"/>
        <v>1</v>
      </c>
      <c r="AQ45" s="42" t="str">
        <f>IF(X45&lt;&gt;"",IFERROR(VLOOKUP(AC45,Lookups!$A$24:$A$26,1,FALSE),FALSE),"")</f>
        <v/>
      </c>
      <c r="AR45" s="42" t="str">
        <f>IF(X45&lt;&gt;"",IFERROR(VLOOKUP(AD45,Lookups!$A$30:$A$34,1,FALSE),FALSE),"")</f>
        <v/>
      </c>
      <c r="AS45" s="42" t="str">
        <f>IF(X45&lt;&gt;"",AND($AE45&gt;=DATEVALUE("01/01/2020"),$AE45&lt;=Lookups!$A$10),"")</f>
        <v/>
      </c>
    </row>
    <row r="46" spans="1:45" x14ac:dyDescent="0.35">
      <c r="A46" s="41"/>
      <c r="B46" s="67"/>
      <c r="C46" s="40"/>
      <c r="D46" s="69"/>
      <c r="E46" s="40"/>
      <c r="F46" s="70"/>
      <c r="G46" s="36"/>
      <c r="H46" s="53"/>
      <c r="I46" s="36"/>
      <c r="J46" s="36"/>
      <c r="K46" s="72"/>
      <c r="L46" s="83"/>
      <c r="M46" s="62" t="str">
        <f t="shared" si="2"/>
        <v/>
      </c>
      <c r="N46" s="18" t="str">
        <f t="shared" si="3"/>
        <v/>
      </c>
      <c r="O46" s="18" t="e">
        <f t="shared" si="4"/>
        <v>#VALUE!</v>
      </c>
      <c r="P46" s="18" t="e">
        <f t="shared" si="5"/>
        <v>#VALUE!</v>
      </c>
      <c r="Q46" s="18" t="str">
        <f t="shared" si="6"/>
        <v/>
      </c>
      <c r="R46" s="18" t="e">
        <f t="shared" si="7"/>
        <v>#VALUE!</v>
      </c>
      <c r="S46" s="18">
        <f t="shared" si="8"/>
        <v>0</v>
      </c>
      <c r="T46" s="18" t="e">
        <f t="shared" si="9"/>
        <v>#VALUE!</v>
      </c>
      <c r="U46" s="26" t="str">
        <f t="shared" si="10"/>
        <v>OK</v>
      </c>
      <c r="V46" s="21" t="str">
        <f>IF(X46="","",IF(Lookups!$A$16=0,"Main Site not selected",Lookups!$A$16))</f>
        <v/>
      </c>
      <c r="W46" s="21" t="str">
        <f>IF(X46="","",IF(Lookups!$A$17=0,"Main Site not selected",Lookups!$A$17))</f>
        <v/>
      </c>
      <c r="X46" s="60" t="str">
        <f t="shared" si="11"/>
        <v/>
      </c>
      <c r="Y46" s="59" t="str">
        <f t="shared" si="16"/>
        <v/>
      </c>
      <c r="Z46" s="59" t="str">
        <f t="shared" si="16"/>
        <v/>
      </c>
      <c r="AA46" s="60" t="str">
        <f t="shared" si="16"/>
        <v/>
      </c>
      <c r="AB46" s="60" t="str">
        <f t="shared" si="16"/>
        <v/>
      </c>
      <c r="AC46" s="74" t="str">
        <f t="shared" si="12"/>
        <v/>
      </c>
      <c r="AD46" s="74" t="str">
        <f t="shared" si="12"/>
        <v/>
      </c>
      <c r="AE46" s="75" t="str">
        <f t="shared" si="12"/>
        <v/>
      </c>
      <c r="AF46" s="60" t="str">
        <f t="shared" si="13"/>
        <v/>
      </c>
      <c r="AG46" s="60" t="str">
        <f>IFERROR(IF(X46&lt;&gt;"",IF(AF46&lt;&gt;"",VLOOKUP(AF46,'big site list'!$B$2:$C$343,2,FALSE),""),""),Preplist!$F$21)</f>
        <v/>
      </c>
      <c r="AI46" s="42">
        <v>43</v>
      </c>
      <c r="AM46" s="42" t="str">
        <f>IF(X46&lt;&gt;"",AND($Y46&gt;=DATEVALUE("01/01/1900"),$Y46&lt;Lookups!$A$10),"")</f>
        <v/>
      </c>
      <c r="AN46" s="42" t="str">
        <f>IF(X46&lt;&gt;"",AND($Z46&gt;=DATEVALUE("01/01/2020"),$Z46&lt;=Lookups!$A$10),"")</f>
        <v/>
      </c>
      <c r="AO46" s="42" t="str">
        <f>IF(X46&lt;&gt;"",IFERROR(VLOOKUP(AA46,Lookups!$A$2:$A$6,1,FALSE),FALSE),"")</f>
        <v/>
      </c>
      <c r="AP46" s="42" t="b">
        <f t="shared" si="14"/>
        <v>1</v>
      </c>
      <c r="AQ46" s="42" t="str">
        <f>IF(X46&lt;&gt;"",IFERROR(VLOOKUP(AC46,Lookups!$A$24:$A$26,1,FALSE),FALSE),"")</f>
        <v/>
      </c>
      <c r="AR46" s="42" t="str">
        <f>IF(X46&lt;&gt;"",IFERROR(VLOOKUP(AD46,Lookups!$A$30:$A$34,1,FALSE),FALSE),"")</f>
        <v/>
      </c>
      <c r="AS46" s="42" t="str">
        <f>IF(X46&lt;&gt;"",AND($AE46&gt;=DATEVALUE("01/01/2020"),$AE46&lt;=Lookups!$A$10),"")</f>
        <v/>
      </c>
    </row>
    <row r="47" spans="1:45" x14ac:dyDescent="0.35">
      <c r="A47" s="41"/>
      <c r="B47" s="67"/>
      <c r="C47" s="40"/>
      <c r="D47" s="69"/>
      <c r="E47" s="40"/>
      <c r="F47" s="70"/>
      <c r="G47" s="36"/>
      <c r="H47" s="53"/>
      <c r="I47" s="36"/>
      <c r="J47" s="36"/>
      <c r="K47" s="72"/>
      <c r="L47" s="83"/>
      <c r="M47" s="62" t="str">
        <f t="shared" si="2"/>
        <v/>
      </c>
      <c r="N47" s="18" t="str">
        <f t="shared" si="3"/>
        <v/>
      </c>
      <c r="O47" s="18" t="e">
        <f t="shared" si="4"/>
        <v>#VALUE!</v>
      </c>
      <c r="P47" s="18" t="e">
        <f t="shared" si="5"/>
        <v>#VALUE!</v>
      </c>
      <c r="Q47" s="18" t="str">
        <f t="shared" si="6"/>
        <v/>
      </c>
      <c r="R47" s="18" t="e">
        <f t="shared" si="7"/>
        <v>#VALUE!</v>
      </c>
      <c r="S47" s="18">
        <f t="shared" si="8"/>
        <v>0</v>
      </c>
      <c r="T47" s="18" t="e">
        <f t="shared" si="9"/>
        <v>#VALUE!</v>
      </c>
      <c r="U47" s="26" t="str">
        <f t="shared" si="10"/>
        <v>OK</v>
      </c>
      <c r="V47" s="21" t="str">
        <f>IF(X47="","",IF(Lookups!$A$16=0,"Main Site not selected",Lookups!$A$16))</f>
        <v/>
      </c>
      <c r="W47" s="21" t="str">
        <f>IF(X47="","",IF(Lookups!$A$17=0,"Main Site not selected",Lookups!$A$17))</f>
        <v/>
      </c>
      <c r="X47" s="60" t="str">
        <f t="shared" si="11"/>
        <v/>
      </c>
      <c r="Y47" s="59" t="str">
        <f t="shared" si="16"/>
        <v/>
      </c>
      <c r="Z47" s="59" t="str">
        <f t="shared" si="16"/>
        <v/>
      </c>
      <c r="AA47" s="60" t="str">
        <f t="shared" si="16"/>
        <v/>
      </c>
      <c r="AB47" s="60" t="str">
        <f t="shared" si="16"/>
        <v/>
      </c>
      <c r="AC47" s="74" t="str">
        <f t="shared" si="12"/>
        <v/>
      </c>
      <c r="AD47" s="74" t="str">
        <f t="shared" si="12"/>
        <v/>
      </c>
      <c r="AE47" s="75" t="str">
        <f t="shared" si="12"/>
        <v/>
      </c>
      <c r="AF47" s="60" t="str">
        <f t="shared" si="13"/>
        <v/>
      </c>
      <c r="AG47" s="60" t="str">
        <f>IFERROR(IF(X47&lt;&gt;"",IF(AF47&lt;&gt;"",VLOOKUP(AF47,'big site list'!$B$2:$C$343,2,FALSE),""),""),Preplist!$F$21)</f>
        <v/>
      </c>
      <c r="AI47" s="42">
        <v>44</v>
      </c>
      <c r="AM47" s="42" t="str">
        <f>IF(X47&lt;&gt;"",AND($Y47&gt;=DATEVALUE("01/01/1900"),$Y47&lt;Lookups!$A$10),"")</f>
        <v/>
      </c>
      <c r="AN47" s="42" t="str">
        <f>IF(X47&lt;&gt;"",AND($Z47&gt;=DATEVALUE("01/01/2020"),$Z47&lt;=Lookups!$A$10),"")</f>
        <v/>
      </c>
      <c r="AO47" s="42" t="str">
        <f>IF(X47&lt;&gt;"",IFERROR(VLOOKUP(AA47,Lookups!$A$2:$A$6,1,FALSE),FALSE),"")</f>
        <v/>
      </c>
      <c r="AP47" s="42" t="b">
        <f t="shared" si="14"/>
        <v>1</v>
      </c>
      <c r="AQ47" s="42" t="str">
        <f>IF(X47&lt;&gt;"",IFERROR(VLOOKUP(AC47,Lookups!$A$24:$A$26,1,FALSE),FALSE),"")</f>
        <v/>
      </c>
      <c r="AR47" s="42" t="str">
        <f>IF(X47&lt;&gt;"",IFERROR(VLOOKUP(AD47,Lookups!$A$30:$A$34,1,FALSE),FALSE),"")</f>
        <v/>
      </c>
      <c r="AS47" s="42" t="str">
        <f>IF(X47&lt;&gt;"",AND($AE47&gt;=DATEVALUE("01/01/2020"),$AE47&lt;=Lookups!$A$10),"")</f>
        <v/>
      </c>
    </row>
    <row r="48" spans="1:45" x14ac:dyDescent="0.35">
      <c r="A48" s="41"/>
      <c r="B48" s="67"/>
      <c r="C48" s="40"/>
      <c r="D48" s="69"/>
      <c r="E48" s="40"/>
      <c r="F48" s="70"/>
      <c r="G48" s="36"/>
      <c r="H48" s="53"/>
      <c r="I48" s="36"/>
      <c r="J48" s="36"/>
      <c r="K48" s="72"/>
      <c r="L48" s="83"/>
      <c r="M48" s="62" t="str">
        <f t="shared" si="2"/>
        <v/>
      </c>
      <c r="N48" s="18" t="str">
        <f t="shared" si="3"/>
        <v/>
      </c>
      <c r="O48" s="18" t="e">
        <f t="shared" si="4"/>
        <v>#VALUE!</v>
      </c>
      <c r="P48" s="18" t="e">
        <f t="shared" si="5"/>
        <v>#VALUE!</v>
      </c>
      <c r="Q48" s="18" t="str">
        <f t="shared" si="6"/>
        <v/>
      </c>
      <c r="R48" s="18" t="e">
        <f t="shared" si="7"/>
        <v>#VALUE!</v>
      </c>
      <c r="S48" s="18">
        <f t="shared" si="8"/>
        <v>0</v>
      </c>
      <c r="T48" s="18" t="e">
        <f t="shared" si="9"/>
        <v>#VALUE!</v>
      </c>
      <c r="U48" s="26" t="str">
        <f t="shared" si="10"/>
        <v>OK</v>
      </c>
      <c r="V48" s="21" t="str">
        <f>IF(X48="","",IF(Lookups!$A$16=0,"Main Site not selected",Lookups!$A$16))</f>
        <v/>
      </c>
      <c r="W48" s="21" t="str">
        <f>IF(X48="","",IF(Lookups!$A$17=0,"Main Site not selected",Lookups!$A$17))</f>
        <v/>
      </c>
      <c r="X48" s="60" t="str">
        <f t="shared" si="11"/>
        <v/>
      </c>
      <c r="Y48" s="59" t="str">
        <f t="shared" si="16"/>
        <v/>
      </c>
      <c r="Z48" s="59" t="str">
        <f t="shared" si="16"/>
        <v/>
      </c>
      <c r="AA48" s="60" t="str">
        <f t="shared" si="16"/>
        <v/>
      </c>
      <c r="AB48" s="60" t="str">
        <f t="shared" si="16"/>
        <v/>
      </c>
      <c r="AC48" s="74" t="str">
        <f t="shared" si="12"/>
        <v/>
      </c>
      <c r="AD48" s="74" t="str">
        <f t="shared" si="12"/>
        <v/>
      </c>
      <c r="AE48" s="75" t="str">
        <f t="shared" si="12"/>
        <v/>
      </c>
      <c r="AF48" s="60" t="str">
        <f t="shared" si="13"/>
        <v/>
      </c>
      <c r="AG48" s="60" t="str">
        <f>IFERROR(IF(X48&lt;&gt;"",IF(AF48&lt;&gt;"",VLOOKUP(AF48,'big site list'!$B$2:$C$343,2,FALSE),""),""),Preplist!$F$21)</f>
        <v/>
      </c>
      <c r="AI48" s="42">
        <v>45</v>
      </c>
      <c r="AM48" s="42" t="str">
        <f>IF(X48&lt;&gt;"",AND($Y48&gt;=DATEVALUE("01/01/1900"),$Y48&lt;Lookups!$A$10),"")</f>
        <v/>
      </c>
      <c r="AN48" s="42" t="str">
        <f>IF(X48&lt;&gt;"",AND($Z48&gt;=DATEVALUE("01/01/2020"),$Z48&lt;=Lookups!$A$10),"")</f>
        <v/>
      </c>
      <c r="AO48" s="42" t="str">
        <f>IF(X48&lt;&gt;"",IFERROR(VLOOKUP(AA48,Lookups!$A$2:$A$6,1,FALSE),FALSE),"")</f>
        <v/>
      </c>
      <c r="AP48" s="42" t="b">
        <f t="shared" si="14"/>
        <v>1</v>
      </c>
      <c r="AQ48" s="42" t="str">
        <f>IF(X48&lt;&gt;"",IFERROR(VLOOKUP(AC48,Lookups!$A$24:$A$26,1,FALSE),FALSE),"")</f>
        <v/>
      </c>
      <c r="AR48" s="42" t="str">
        <f>IF(X48&lt;&gt;"",IFERROR(VLOOKUP(AD48,Lookups!$A$30:$A$34,1,FALSE),FALSE),"")</f>
        <v/>
      </c>
      <c r="AS48" s="42" t="str">
        <f>IF(X48&lt;&gt;"",AND($AE48&gt;=DATEVALUE("01/01/2020"),$AE48&lt;=Lookups!$A$10),"")</f>
        <v/>
      </c>
    </row>
    <row r="49" spans="1:45" x14ac:dyDescent="0.35">
      <c r="A49" s="41"/>
      <c r="B49" s="67"/>
      <c r="C49" s="40"/>
      <c r="D49" s="69"/>
      <c r="E49" s="40"/>
      <c r="F49" s="70"/>
      <c r="G49" s="36"/>
      <c r="H49" s="53"/>
      <c r="I49" s="36"/>
      <c r="J49" s="36"/>
      <c r="K49" s="72"/>
      <c r="L49" s="83"/>
      <c r="M49" s="62" t="str">
        <f t="shared" si="2"/>
        <v/>
      </c>
      <c r="N49" s="18" t="str">
        <f t="shared" si="3"/>
        <v/>
      </c>
      <c r="O49" s="18" t="e">
        <f t="shared" si="4"/>
        <v>#VALUE!</v>
      </c>
      <c r="P49" s="18" t="e">
        <f t="shared" si="5"/>
        <v>#VALUE!</v>
      </c>
      <c r="Q49" s="18" t="str">
        <f t="shared" si="6"/>
        <v/>
      </c>
      <c r="R49" s="18" t="e">
        <f t="shared" si="7"/>
        <v>#VALUE!</v>
      </c>
      <c r="S49" s="18">
        <f t="shared" si="8"/>
        <v>0</v>
      </c>
      <c r="T49" s="18" t="e">
        <f t="shared" si="9"/>
        <v>#VALUE!</v>
      </c>
      <c r="U49" s="26" t="str">
        <f t="shared" si="10"/>
        <v>OK</v>
      </c>
      <c r="V49" s="21" t="str">
        <f>IF(X49="","",IF(Lookups!$A$16=0,"Main Site not selected",Lookups!$A$16))</f>
        <v/>
      </c>
      <c r="W49" s="21" t="str">
        <f>IF(X49="","",IF(Lookups!$A$17=0,"Main Site not selected",Lookups!$A$17))</f>
        <v/>
      </c>
      <c r="X49" s="60" t="str">
        <f t="shared" si="11"/>
        <v/>
      </c>
      <c r="Y49" s="59" t="str">
        <f t="shared" si="16"/>
        <v/>
      </c>
      <c r="Z49" s="59" t="str">
        <f t="shared" si="16"/>
        <v/>
      </c>
      <c r="AA49" s="60" t="str">
        <f t="shared" si="16"/>
        <v/>
      </c>
      <c r="AB49" s="60" t="str">
        <f t="shared" si="16"/>
        <v/>
      </c>
      <c r="AC49" s="74" t="str">
        <f t="shared" si="12"/>
        <v/>
      </c>
      <c r="AD49" s="74" t="str">
        <f t="shared" si="12"/>
        <v/>
      </c>
      <c r="AE49" s="75" t="str">
        <f t="shared" si="12"/>
        <v/>
      </c>
      <c r="AF49" s="60" t="str">
        <f t="shared" si="13"/>
        <v/>
      </c>
      <c r="AG49" s="60" t="str">
        <f>IFERROR(IF(X49&lt;&gt;"",IF(AF49&lt;&gt;"",VLOOKUP(AF49,'big site list'!$B$2:$C$343,2,FALSE),""),""),Preplist!$F$21)</f>
        <v/>
      </c>
      <c r="AI49" s="42">
        <v>46</v>
      </c>
      <c r="AM49" s="42" t="str">
        <f>IF(X49&lt;&gt;"",AND($Y49&gt;=DATEVALUE("01/01/1900"),$Y49&lt;Lookups!$A$10),"")</f>
        <v/>
      </c>
      <c r="AN49" s="42" t="str">
        <f>IF(X49&lt;&gt;"",AND($Z49&gt;=DATEVALUE("01/01/2020"),$Z49&lt;=Lookups!$A$10),"")</f>
        <v/>
      </c>
      <c r="AO49" s="42" t="str">
        <f>IF(X49&lt;&gt;"",IFERROR(VLOOKUP(AA49,Lookups!$A$2:$A$6,1,FALSE),FALSE),"")</f>
        <v/>
      </c>
      <c r="AP49" s="42" t="b">
        <f t="shared" si="14"/>
        <v>1</v>
      </c>
      <c r="AQ49" s="42" t="str">
        <f>IF(X49&lt;&gt;"",IFERROR(VLOOKUP(AC49,Lookups!$A$24:$A$26,1,FALSE),FALSE),"")</f>
        <v/>
      </c>
      <c r="AR49" s="42" t="str">
        <f>IF(X49&lt;&gt;"",IFERROR(VLOOKUP(AD49,Lookups!$A$30:$A$34,1,FALSE),FALSE),"")</f>
        <v/>
      </c>
      <c r="AS49" s="42" t="str">
        <f>IF(X49&lt;&gt;"",AND($AE49&gt;=DATEVALUE("01/01/2020"),$AE49&lt;=Lookups!$A$10),"")</f>
        <v/>
      </c>
    </row>
    <row r="50" spans="1:45" x14ac:dyDescent="0.35">
      <c r="A50" s="41"/>
      <c r="B50" s="67"/>
      <c r="C50" s="40"/>
      <c r="D50" s="69"/>
      <c r="E50" s="40"/>
      <c r="F50" s="70"/>
      <c r="G50" s="36"/>
      <c r="H50" s="53"/>
      <c r="I50" s="36"/>
      <c r="J50" s="36"/>
      <c r="K50" s="72"/>
      <c r="L50" s="83"/>
      <c r="M50" s="62" t="str">
        <f t="shared" si="2"/>
        <v/>
      </c>
      <c r="N50" s="18" t="str">
        <f t="shared" si="3"/>
        <v/>
      </c>
      <c r="O50" s="18" t="e">
        <f t="shared" si="4"/>
        <v>#VALUE!</v>
      </c>
      <c r="P50" s="18" t="e">
        <f t="shared" si="5"/>
        <v>#VALUE!</v>
      </c>
      <c r="Q50" s="18" t="str">
        <f t="shared" si="6"/>
        <v/>
      </c>
      <c r="R50" s="18" t="e">
        <f t="shared" si="7"/>
        <v>#VALUE!</v>
      </c>
      <c r="S50" s="18">
        <f t="shared" si="8"/>
        <v>0</v>
      </c>
      <c r="T50" s="18" t="e">
        <f t="shared" si="9"/>
        <v>#VALUE!</v>
      </c>
      <c r="U50" s="26" t="str">
        <f t="shared" si="10"/>
        <v>OK</v>
      </c>
      <c r="V50" s="21" t="str">
        <f>IF(X50="","",IF(Lookups!$A$16=0,"Main Site not selected",Lookups!$A$16))</f>
        <v/>
      </c>
      <c r="W50" s="21" t="str">
        <f>IF(X50="","",IF(Lookups!$A$17=0,"Main Site not selected",Lookups!$A$17))</f>
        <v/>
      </c>
      <c r="X50" s="60" t="str">
        <f t="shared" si="11"/>
        <v/>
      </c>
      <c r="Y50" s="59" t="str">
        <f t="shared" si="16"/>
        <v/>
      </c>
      <c r="Z50" s="59" t="str">
        <f t="shared" si="16"/>
        <v/>
      </c>
      <c r="AA50" s="60" t="str">
        <f t="shared" si="16"/>
        <v/>
      </c>
      <c r="AB50" s="60" t="str">
        <f t="shared" si="16"/>
        <v/>
      </c>
      <c r="AC50" s="74" t="str">
        <f t="shared" si="12"/>
        <v/>
      </c>
      <c r="AD50" s="74" t="str">
        <f t="shared" si="12"/>
        <v/>
      </c>
      <c r="AE50" s="75" t="str">
        <f t="shared" si="12"/>
        <v/>
      </c>
      <c r="AF50" s="60" t="str">
        <f t="shared" si="13"/>
        <v/>
      </c>
      <c r="AG50" s="60" t="str">
        <f>IFERROR(IF(X50&lt;&gt;"",IF(AF50&lt;&gt;"",VLOOKUP(AF50,'big site list'!$B$2:$C$343,2,FALSE),""),""),Preplist!$F$21)</f>
        <v/>
      </c>
      <c r="AI50" s="42">
        <v>47</v>
      </c>
      <c r="AM50" s="42" t="str">
        <f>IF(X50&lt;&gt;"",AND($Y50&gt;=DATEVALUE("01/01/1900"),$Y50&lt;Lookups!$A$10),"")</f>
        <v/>
      </c>
      <c r="AN50" s="42" t="str">
        <f>IF(X50&lt;&gt;"",AND($Z50&gt;=DATEVALUE("01/01/2020"),$Z50&lt;=Lookups!$A$10),"")</f>
        <v/>
      </c>
      <c r="AO50" s="42" t="str">
        <f>IF(X50&lt;&gt;"",IFERROR(VLOOKUP(AA50,Lookups!$A$2:$A$6,1,FALSE),FALSE),"")</f>
        <v/>
      </c>
      <c r="AP50" s="42" t="b">
        <f t="shared" si="14"/>
        <v>1</v>
      </c>
      <c r="AQ50" s="42" t="str">
        <f>IF(X50&lt;&gt;"",IFERROR(VLOOKUP(AC50,Lookups!$A$24:$A$26,1,FALSE),FALSE),"")</f>
        <v/>
      </c>
      <c r="AR50" s="42" t="str">
        <f>IF(X50&lt;&gt;"",IFERROR(VLOOKUP(AD50,Lookups!$A$30:$A$34,1,FALSE),FALSE),"")</f>
        <v/>
      </c>
      <c r="AS50" s="42" t="str">
        <f>IF(X50&lt;&gt;"",AND($AE50&gt;=DATEVALUE("01/01/2020"),$AE50&lt;=Lookups!$A$10),"")</f>
        <v/>
      </c>
    </row>
    <row r="51" spans="1:45" x14ac:dyDescent="0.35">
      <c r="A51" s="41"/>
      <c r="B51" s="67"/>
      <c r="C51" s="40"/>
      <c r="D51" s="69"/>
      <c r="E51" s="40"/>
      <c r="F51" s="70"/>
      <c r="G51" s="36"/>
      <c r="H51" s="53"/>
      <c r="I51" s="36"/>
      <c r="J51" s="36"/>
      <c r="K51" s="72"/>
      <c r="L51" s="83"/>
      <c r="M51" s="62" t="str">
        <f t="shared" si="2"/>
        <v/>
      </c>
      <c r="N51" s="18" t="str">
        <f t="shared" si="3"/>
        <v/>
      </c>
      <c r="O51" s="18" t="e">
        <f t="shared" si="4"/>
        <v>#VALUE!</v>
      </c>
      <c r="P51" s="18" t="e">
        <f t="shared" si="5"/>
        <v>#VALUE!</v>
      </c>
      <c r="Q51" s="18" t="str">
        <f t="shared" si="6"/>
        <v/>
      </c>
      <c r="R51" s="18" t="e">
        <f t="shared" si="7"/>
        <v>#VALUE!</v>
      </c>
      <c r="S51" s="18">
        <f t="shared" si="8"/>
        <v>0</v>
      </c>
      <c r="T51" s="18" t="e">
        <f t="shared" si="9"/>
        <v>#VALUE!</v>
      </c>
      <c r="U51" s="26" t="str">
        <f t="shared" si="10"/>
        <v>OK</v>
      </c>
      <c r="V51" s="21" t="str">
        <f>IF(X51="","",IF(Lookups!$A$16=0,"Main Site not selected",Lookups!$A$16))</f>
        <v/>
      </c>
      <c r="W51" s="21" t="str">
        <f>IF(X51="","",IF(Lookups!$A$17=0,"Main Site not selected",Lookups!$A$17))</f>
        <v/>
      </c>
      <c r="X51" s="60" t="str">
        <f t="shared" si="11"/>
        <v/>
      </c>
      <c r="Y51" s="59" t="str">
        <f t="shared" si="16"/>
        <v/>
      </c>
      <c r="Z51" s="59" t="str">
        <f t="shared" si="16"/>
        <v/>
      </c>
      <c r="AA51" s="60" t="str">
        <f t="shared" si="16"/>
        <v/>
      </c>
      <c r="AB51" s="60" t="str">
        <f t="shared" si="16"/>
        <v/>
      </c>
      <c r="AC51" s="74" t="str">
        <f t="shared" si="12"/>
        <v/>
      </c>
      <c r="AD51" s="74" t="str">
        <f t="shared" si="12"/>
        <v/>
      </c>
      <c r="AE51" s="75" t="str">
        <f t="shared" si="12"/>
        <v/>
      </c>
      <c r="AF51" s="60" t="str">
        <f t="shared" si="13"/>
        <v/>
      </c>
      <c r="AG51" s="60" t="str">
        <f>IFERROR(IF(X51&lt;&gt;"",IF(AF51&lt;&gt;"",VLOOKUP(AF51,'big site list'!$B$2:$C$343,2,FALSE),""),""),Preplist!$F$21)</f>
        <v/>
      </c>
      <c r="AI51" s="42">
        <v>48</v>
      </c>
      <c r="AM51" s="42" t="str">
        <f>IF(X51&lt;&gt;"",AND($Y51&gt;=DATEVALUE("01/01/1900"),$Y51&lt;Lookups!$A$10),"")</f>
        <v/>
      </c>
      <c r="AN51" s="42" t="str">
        <f>IF(X51&lt;&gt;"",AND($Z51&gt;=DATEVALUE("01/01/2020"),$Z51&lt;=Lookups!$A$10),"")</f>
        <v/>
      </c>
      <c r="AO51" s="42" t="str">
        <f>IF(X51&lt;&gt;"",IFERROR(VLOOKUP(AA51,Lookups!$A$2:$A$6,1,FALSE),FALSE),"")</f>
        <v/>
      </c>
      <c r="AP51" s="42" t="b">
        <f t="shared" si="14"/>
        <v>1</v>
      </c>
      <c r="AQ51" s="42" t="str">
        <f>IF(X51&lt;&gt;"",IFERROR(VLOOKUP(AC51,Lookups!$A$24:$A$26,1,FALSE),FALSE),"")</f>
        <v/>
      </c>
      <c r="AR51" s="42" t="str">
        <f>IF(X51&lt;&gt;"",IFERROR(VLOOKUP(AD51,Lookups!$A$30:$A$34,1,FALSE),FALSE),"")</f>
        <v/>
      </c>
      <c r="AS51" s="42" t="str">
        <f>IF(X51&lt;&gt;"",AND($AE51&gt;=DATEVALUE("01/01/2020"),$AE51&lt;=Lookups!$A$10),"")</f>
        <v/>
      </c>
    </row>
    <row r="52" spans="1:45" x14ac:dyDescent="0.35">
      <c r="A52" s="41"/>
      <c r="B52" s="67"/>
      <c r="C52" s="40"/>
      <c r="D52" s="69"/>
      <c r="E52" s="40"/>
      <c r="F52" s="70"/>
      <c r="G52" s="36"/>
      <c r="H52" s="53"/>
      <c r="I52" s="36"/>
      <c r="J52" s="36"/>
      <c r="K52" s="72"/>
      <c r="L52" s="83"/>
      <c r="M52" s="62" t="str">
        <f t="shared" si="2"/>
        <v/>
      </c>
      <c r="N52" s="18" t="str">
        <f t="shared" si="3"/>
        <v/>
      </c>
      <c r="O52" s="18" t="e">
        <f t="shared" si="4"/>
        <v>#VALUE!</v>
      </c>
      <c r="P52" s="18" t="e">
        <f t="shared" si="5"/>
        <v>#VALUE!</v>
      </c>
      <c r="Q52" s="18" t="str">
        <f t="shared" si="6"/>
        <v/>
      </c>
      <c r="R52" s="18" t="e">
        <f t="shared" si="7"/>
        <v>#VALUE!</v>
      </c>
      <c r="S52" s="18">
        <f t="shared" si="8"/>
        <v>0</v>
      </c>
      <c r="T52" s="18" t="e">
        <f t="shared" si="9"/>
        <v>#VALUE!</v>
      </c>
      <c r="U52" s="26" t="str">
        <f t="shared" si="10"/>
        <v>OK</v>
      </c>
      <c r="V52" s="21" t="str">
        <f>IF(X52="","",IF(Lookups!$A$16=0,"Main Site not selected",Lookups!$A$16))</f>
        <v/>
      </c>
      <c r="W52" s="21" t="str">
        <f>IF(X52="","",IF(Lookups!$A$17=0,"Main Site not selected",Lookups!$A$17))</f>
        <v/>
      </c>
      <c r="X52" s="60" t="str">
        <f t="shared" si="11"/>
        <v/>
      </c>
      <c r="Y52" s="59" t="str">
        <f t="shared" si="16"/>
        <v/>
      </c>
      <c r="Z52" s="59" t="str">
        <f t="shared" si="16"/>
        <v/>
      </c>
      <c r="AA52" s="60" t="str">
        <f t="shared" si="16"/>
        <v/>
      </c>
      <c r="AB52" s="60" t="str">
        <f t="shared" si="16"/>
        <v/>
      </c>
      <c r="AC52" s="74" t="str">
        <f t="shared" si="12"/>
        <v/>
      </c>
      <c r="AD52" s="74" t="str">
        <f t="shared" si="12"/>
        <v/>
      </c>
      <c r="AE52" s="75" t="str">
        <f t="shared" si="12"/>
        <v/>
      </c>
      <c r="AF52" s="60" t="str">
        <f t="shared" si="13"/>
        <v/>
      </c>
      <c r="AG52" s="60" t="str">
        <f>IFERROR(IF(X52&lt;&gt;"",IF(AF52&lt;&gt;"",VLOOKUP(AF52,'big site list'!$B$2:$C$343,2,FALSE),""),""),Preplist!$F$21)</f>
        <v/>
      </c>
      <c r="AI52" s="42">
        <v>49</v>
      </c>
      <c r="AM52" s="42" t="str">
        <f>IF(X52&lt;&gt;"",AND($Y52&gt;=DATEVALUE("01/01/1900"),$Y52&lt;Lookups!$A$10),"")</f>
        <v/>
      </c>
      <c r="AN52" s="42" t="str">
        <f>IF(X52&lt;&gt;"",AND($Z52&gt;=DATEVALUE("01/01/2020"),$Z52&lt;=Lookups!$A$10),"")</f>
        <v/>
      </c>
      <c r="AO52" s="42" t="str">
        <f>IF(X52&lt;&gt;"",IFERROR(VLOOKUP(AA52,Lookups!$A$2:$A$6,1,FALSE),FALSE),"")</f>
        <v/>
      </c>
      <c r="AP52" s="42" t="b">
        <f t="shared" si="14"/>
        <v>1</v>
      </c>
      <c r="AQ52" s="42" t="str">
        <f>IF(X52&lt;&gt;"",IFERROR(VLOOKUP(AC52,Lookups!$A$24:$A$26,1,FALSE),FALSE),"")</f>
        <v/>
      </c>
      <c r="AR52" s="42" t="str">
        <f>IF(X52&lt;&gt;"",IFERROR(VLOOKUP(AD52,Lookups!$A$30:$A$34,1,FALSE),FALSE),"")</f>
        <v/>
      </c>
      <c r="AS52" s="42" t="str">
        <f>IF(X52&lt;&gt;"",AND($AE52&gt;=DATEVALUE("01/01/2020"),$AE52&lt;=Lookups!$A$10),"")</f>
        <v/>
      </c>
    </row>
    <row r="53" spans="1:45" x14ac:dyDescent="0.35">
      <c r="A53" s="41"/>
      <c r="B53" s="67"/>
      <c r="C53" s="40"/>
      <c r="D53" s="69"/>
      <c r="E53" s="40"/>
      <c r="F53" s="70"/>
      <c r="G53" s="36"/>
      <c r="H53" s="53"/>
      <c r="I53" s="36"/>
      <c r="J53" s="36"/>
      <c r="K53" s="72"/>
      <c r="L53" s="83"/>
      <c r="M53" s="62" t="str">
        <f t="shared" si="2"/>
        <v/>
      </c>
      <c r="N53" s="18" t="str">
        <f t="shared" si="3"/>
        <v/>
      </c>
      <c r="O53" s="18" t="e">
        <f t="shared" si="4"/>
        <v>#VALUE!</v>
      </c>
      <c r="P53" s="18" t="e">
        <f t="shared" si="5"/>
        <v>#VALUE!</v>
      </c>
      <c r="Q53" s="18" t="str">
        <f t="shared" si="6"/>
        <v/>
      </c>
      <c r="R53" s="18" t="e">
        <f t="shared" si="7"/>
        <v>#VALUE!</v>
      </c>
      <c r="S53" s="18">
        <f t="shared" si="8"/>
        <v>0</v>
      </c>
      <c r="T53" s="18" t="e">
        <f t="shared" si="9"/>
        <v>#VALUE!</v>
      </c>
      <c r="U53" s="26" t="str">
        <f t="shared" si="10"/>
        <v>OK</v>
      </c>
      <c r="V53" s="21" t="str">
        <f>IF(X53="","",IF(Lookups!$A$16=0,"Main Site not selected",Lookups!$A$16))</f>
        <v/>
      </c>
      <c r="W53" s="21" t="str">
        <f>IF(X53="","",IF(Lookups!$A$17=0,"Main Site not selected",Lookups!$A$17))</f>
        <v/>
      </c>
      <c r="X53" s="60" t="str">
        <f t="shared" si="11"/>
        <v/>
      </c>
      <c r="Y53" s="59" t="str">
        <f t="shared" si="16"/>
        <v/>
      </c>
      <c r="Z53" s="59" t="str">
        <f t="shared" si="16"/>
        <v/>
      </c>
      <c r="AA53" s="60" t="str">
        <f t="shared" si="16"/>
        <v/>
      </c>
      <c r="AB53" s="60" t="str">
        <f t="shared" si="16"/>
        <v/>
      </c>
      <c r="AC53" s="74" t="str">
        <f t="shared" si="12"/>
        <v/>
      </c>
      <c r="AD53" s="74" t="str">
        <f t="shared" si="12"/>
        <v/>
      </c>
      <c r="AE53" s="75" t="str">
        <f t="shared" si="12"/>
        <v/>
      </c>
      <c r="AF53" s="60" t="str">
        <f t="shared" si="13"/>
        <v/>
      </c>
      <c r="AG53" s="60" t="str">
        <f>IFERROR(IF(X53&lt;&gt;"",IF(AF53&lt;&gt;"",VLOOKUP(AF53,'big site list'!$B$2:$C$343,2,FALSE),""),""),Preplist!$F$21)</f>
        <v/>
      </c>
      <c r="AI53" s="42">
        <v>50</v>
      </c>
      <c r="AM53" s="42" t="str">
        <f>IF(X53&lt;&gt;"",AND($Y53&gt;=DATEVALUE("01/01/1900"),$Y53&lt;Lookups!$A$10),"")</f>
        <v/>
      </c>
      <c r="AN53" s="42" t="str">
        <f>IF(X53&lt;&gt;"",AND($Z53&gt;=DATEVALUE("01/01/2020"),$Z53&lt;=Lookups!$A$10),"")</f>
        <v/>
      </c>
      <c r="AO53" s="42" t="str">
        <f>IF(X53&lt;&gt;"",IFERROR(VLOOKUP(AA53,Lookups!$A$2:$A$6,1,FALSE),FALSE),"")</f>
        <v/>
      </c>
      <c r="AP53" s="42" t="b">
        <f t="shared" si="14"/>
        <v>1</v>
      </c>
      <c r="AQ53" s="42" t="str">
        <f>IF(X53&lt;&gt;"",IFERROR(VLOOKUP(AC53,Lookups!$A$24:$A$26,1,FALSE),FALSE),"")</f>
        <v/>
      </c>
      <c r="AR53" s="42" t="str">
        <f>IF(X53&lt;&gt;"",IFERROR(VLOOKUP(AD53,Lookups!$A$30:$A$34,1,FALSE),FALSE),"")</f>
        <v/>
      </c>
      <c r="AS53" s="42" t="str">
        <f>IF(X53&lt;&gt;"",AND($AE53&gt;=DATEVALUE("01/01/2020"),$AE53&lt;=Lookups!$A$10),"")</f>
        <v/>
      </c>
    </row>
    <row r="54" spans="1:45" x14ac:dyDescent="0.35">
      <c r="A54" s="41"/>
      <c r="B54" s="67"/>
      <c r="C54" s="40"/>
      <c r="D54" s="69"/>
      <c r="E54" s="40"/>
      <c r="F54" s="70"/>
      <c r="G54" s="36"/>
      <c r="H54" s="53"/>
      <c r="I54" s="36"/>
      <c r="J54" s="36"/>
      <c r="K54" s="72"/>
      <c r="L54" s="83"/>
      <c r="M54" s="62" t="str">
        <f t="shared" si="2"/>
        <v/>
      </c>
      <c r="N54" s="18" t="str">
        <f t="shared" si="3"/>
        <v/>
      </c>
      <c r="O54" s="18" t="e">
        <f t="shared" si="4"/>
        <v>#VALUE!</v>
      </c>
      <c r="P54" s="18" t="e">
        <f t="shared" si="5"/>
        <v>#VALUE!</v>
      </c>
      <c r="Q54" s="18" t="str">
        <f t="shared" si="6"/>
        <v/>
      </c>
      <c r="R54" s="18" t="e">
        <f t="shared" si="7"/>
        <v>#VALUE!</v>
      </c>
      <c r="S54" s="18">
        <f t="shared" si="8"/>
        <v>0</v>
      </c>
      <c r="T54" s="18" t="e">
        <f t="shared" si="9"/>
        <v>#VALUE!</v>
      </c>
      <c r="U54" s="26" t="str">
        <f t="shared" si="10"/>
        <v>OK</v>
      </c>
      <c r="V54" s="21" t="str">
        <f>IF(X54="","",IF(Lookups!$A$16=0,"Main Site not selected",Lookups!$A$16))</f>
        <v/>
      </c>
      <c r="W54" s="21" t="str">
        <f>IF(X54="","",IF(Lookups!$A$17=0,"Main Site not selected",Lookups!$A$17))</f>
        <v/>
      </c>
      <c r="X54" s="60" t="str">
        <f t="shared" si="11"/>
        <v/>
      </c>
      <c r="Y54" s="59" t="str">
        <f t="shared" si="16"/>
        <v/>
      </c>
      <c r="Z54" s="59" t="str">
        <f t="shared" si="16"/>
        <v/>
      </c>
      <c r="AA54" s="60" t="str">
        <f t="shared" si="16"/>
        <v/>
      </c>
      <c r="AB54" s="60" t="str">
        <f t="shared" si="16"/>
        <v/>
      </c>
      <c r="AC54" s="74" t="str">
        <f t="shared" si="12"/>
        <v/>
      </c>
      <c r="AD54" s="74" t="str">
        <f t="shared" si="12"/>
        <v/>
      </c>
      <c r="AE54" s="75" t="str">
        <f t="shared" si="12"/>
        <v/>
      </c>
      <c r="AF54" s="60" t="str">
        <f t="shared" si="13"/>
        <v/>
      </c>
      <c r="AG54" s="60" t="str">
        <f>IFERROR(IF(X54&lt;&gt;"",IF(AF54&lt;&gt;"",VLOOKUP(AF54,'big site list'!$B$2:$C$343,2,FALSE),""),""),Preplist!$F$21)</f>
        <v/>
      </c>
      <c r="AI54" s="42">
        <v>51</v>
      </c>
      <c r="AM54" s="42" t="str">
        <f>IF(X54&lt;&gt;"",AND($Y54&gt;=DATEVALUE("01/01/1900"),$Y54&lt;Lookups!$A$10),"")</f>
        <v/>
      </c>
      <c r="AN54" s="42" t="str">
        <f>IF(X54&lt;&gt;"",AND($Z54&gt;=DATEVALUE("01/01/2020"),$Z54&lt;=Lookups!$A$10),"")</f>
        <v/>
      </c>
      <c r="AO54" s="42" t="str">
        <f>IF(X54&lt;&gt;"",IFERROR(VLOOKUP(AA54,Lookups!$A$2:$A$6,1,FALSE),FALSE),"")</f>
        <v/>
      </c>
      <c r="AP54" s="42" t="b">
        <f t="shared" si="14"/>
        <v>1</v>
      </c>
      <c r="AQ54" s="42" t="str">
        <f>IF(X54&lt;&gt;"",IFERROR(VLOOKUP(AC54,Lookups!$A$24:$A$26,1,FALSE),FALSE),"")</f>
        <v/>
      </c>
      <c r="AR54" s="42" t="str">
        <f>IF(X54&lt;&gt;"",IFERROR(VLOOKUP(AD54,Lookups!$A$30:$A$34,1,FALSE),FALSE),"")</f>
        <v/>
      </c>
      <c r="AS54" s="42" t="str">
        <f>IF(X54&lt;&gt;"",AND($AE54&gt;=DATEVALUE("01/01/2020"),$AE54&lt;=Lookups!$A$10),"")</f>
        <v/>
      </c>
    </row>
    <row r="55" spans="1:45" x14ac:dyDescent="0.35">
      <c r="A55" s="41"/>
      <c r="B55" s="67"/>
      <c r="C55" s="40"/>
      <c r="D55" s="69"/>
      <c r="E55" s="40"/>
      <c r="F55" s="70"/>
      <c r="G55" s="36"/>
      <c r="H55" s="53"/>
      <c r="I55" s="36"/>
      <c r="J55" s="36"/>
      <c r="K55" s="72"/>
      <c r="L55" s="83"/>
      <c r="M55" s="62" t="str">
        <f t="shared" si="2"/>
        <v/>
      </c>
      <c r="N55" s="18" t="str">
        <f t="shared" si="3"/>
        <v/>
      </c>
      <c r="O55" s="18" t="e">
        <f t="shared" si="4"/>
        <v>#VALUE!</v>
      </c>
      <c r="P55" s="18" t="e">
        <f t="shared" si="5"/>
        <v>#VALUE!</v>
      </c>
      <c r="Q55" s="18" t="str">
        <f t="shared" si="6"/>
        <v/>
      </c>
      <c r="R55" s="18" t="e">
        <f t="shared" si="7"/>
        <v>#VALUE!</v>
      </c>
      <c r="S55" s="18">
        <f t="shared" si="8"/>
        <v>0</v>
      </c>
      <c r="T55" s="18" t="e">
        <f t="shared" si="9"/>
        <v>#VALUE!</v>
      </c>
      <c r="U55" s="26" t="str">
        <f t="shared" si="10"/>
        <v>OK</v>
      </c>
      <c r="V55" s="21" t="str">
        <f>IF(X55="","",IF(Lookups!$A$16=0,"Main Site not selected",Lookups!$A$16))</f>
        <v/>
      </c>
      <c r="W55" s="21" t="str">
        <f>IF(X55="","",IF(Lookups!$A$17=0,"Main Site not selected",Lookups!$A$17))</f>
        <v/>
      </c>
      <c r="X55" s="60" t="str">
        <f t="shared" si="11"/>
        <v/>
      </c>
      <c r="Y55" s="59" t="str">
        <f t="shared" si="16"/>
        <v/>
      </c>
      <c r="Z55" s="59" t="str">
        <f t="shared" si="16"/>
        <v/>
      </c>
      <c r="AA55" s="60" t="str">
        <f t="shared" si="16"/>
        <v/>
      </c>
      <c r="AB55" s="60" t="str">
        <f t="shared" si="16"/>
        <v/>
      </c>
      <c r="AC55" s="74" t="str">
        <f t="shared" si="12"/>
        <v/>
      </c>
      <c r="AD55" s="74" t="str">
        <f t="shared" si="12"/>
        <v/>
      </c>
      <c r="AE55" s="75" t="str">
        <f t="shared" si="12"/>
        <v/>
      </c>
      <c r="AF55" s="60" t="str">
        <f t="shared" si="13"/>
        <v/>
      </c>
      <c r="AG55" s="60" t="str">
        <f>IFERROR(IF(X55&lt;&gt;"",IF(AF55&lt;&gt;"",VLOOKUP(AF55,'big site list'!$B$2:$C$343,2,FALSE),""),""),Preplist!$F$21)</f>
        <v/>
      </c>
      <c r="AI55" s="42">
        <v>52</v>
      </c>
      <c r="AM55" s="42" t="str">
        <f>IF(X55&lt;&gt;"",AND($Y55&gt;=DATEVALUE("01/01/1900"),$Y55&lt;Lookups!$A$10),"")</f>
        <v/>
      </c>
      <c r="AN55" s="42" t="str">
        <f>IF(X55&lt;&gt;"",AND($Z55&gt;=DATEVALUE("01/01/2020"),$Z55&lt;=Lookups!$A$10),"")</f>
        <v/>
      </c>
      <c r="AO55" s="42" t="str">
        <f>IF(X55&lt;&gt;"",IFERROR(VLOOKUP(AA55,Lookups!$A$2:$A$6,1,FALSE),FALSE),"")</f>
        <v/>
      </c>
      <c r="AP55" s="42" t="b">
        <f t="shared" si="14"/>
        <v>1</v>
      </c>
      <c r="AQ55" s="42" t="str">
        <f>IF(X55&lt;&gt;"",IFERROR(VLOOKUP(AC55,Lookups!$A$24:$A$26,1,FALSE),FALSE),"")</f>
        <v/>
      </c>
      <c r="AR55" s="42" t="str">
        <f>IF(X55&lt;&gt;"",IFERROR(VLOOKUP(AD55,Lookups!$A$30:$A$34,1,FALSE),FALSE),"")</f>
        <v/>
      </c>
      <c r="AS55" s="42" t="str">
        <f>IF(X55&lt;&gt;"",AND($AE55&gt;=DATEVALUE("01/01/2020"),$AE55&lt;=Lookups!$A$10),"")</f>
        <v/>
      </c>
    </row>
    <row r="56" spans="1:45" x14ac:dyDescent="0.35">
      <c r="A56" s="41"/>
      <c r="B56" s="67"/>
      <c r="C56" s="40"/>
      <c r="D56" s="69"/>
      <c r="E56" s="40"/>
      <c r="F56" s="70"/>
      <c r="G56" s="36"/>
      <c r="H56" s="53"/>
      <c r="I56" s="36"/>
      <c r="J56" s="36"/>
      <c r="K56" s="72"/>
      <c r="L56" s="83"/>
      <c r="M56" s="62" t="str">
        <f t="shared" si="2"/>
        <v/>
      </c>
      <c r="N56" s="18" t="str">
        <f t="shared" si="3"/>
        <v/>
      </c>
      <c r="O56" s="18" t="e">
        <f t="shared" si="4"/>
        <v>#VALUE!</v>
      </c>
      <c r="P56" s="18" t="e">
        <f t="shared" si="5"/>
        <v>#VALUE!</v>
      </c>
      <c r="Q56" s="18" t="str">
        <f t="shared" si="6"/>
        <v/>
      </c>
      <c r="R56" s="18" t="e">
        <f t="shared" si="7"/>
        <v>#VALUE!</v>
      </c>
      <c r="S56" s="18">
        <f t="shared" si="8"/>
        <v>0</v>
      </c>
      <c r="T56" s="18" t="e">
        <f t="shared" si="9"/>
        <v>#VALUE!</v>
      </c>
      <c r="U56" s="26" t="str">
        <f t="shared" si="10"/>
        <v>OK</v>
      </c>
      <c r="V56" s="21" t="str">
        <f>IF(X56="","",IF(Lookups!$A$16=0,"Main Site not selected",Lookups!$A$16))</f>
        <v/>
      </c>
      <c r="W56" s="21" t="str">
        <f>IF(X56="","",IF(Lookups!$A$17=0,"Main Site not selected",Lookups!$A$17))</f>
        <v/>
      </c>
      <c r="X56" s="60" t="str">
        <f t="shared" si="11"/>
        <v/>
      </c>
      <c r="Y56" s="59" t="str">
        <f t="shared" si="16"/>
        <v/>
      </c>
      <c r="Z56" s="59" t="str">
        <f t="shared" si="16"/>
        <v/>
      </c>
      <c r="AA56" s="60" t="str">
        <f t="shared" si="16"/>
        <v/>
      </c>
      <c r="AB56" s="60" t="str">
        <f t="shared" si="16"/>
        <v/>
      </c>
      <c r="AC56" s="74" t="str">
        <f t="shared" si="12"/>
        <v/>
      </c>
      <c r="AD56" s="74" t="str">
        <f t="shared" si="12"/>
        <v/>
      </c>
      <c r="AE56" s="75" t="str">
        <f t="shared" si="12"/>
        <v/>
      </c>
      <c r="AF56" s="60" t="str">
        <f t="shared" si="13"/>
        <v/>
      </c>
      <c r="AG56" s="60" t="str">
        <f>IFERROR(IF(X56&lt;&gt;"",IF(AF56&lt;&gt;"",VLOOKUP(AF56,'big site list'!$B$2:$C$343,2,FALSE),""),""),Preplist!$F$21)</f>
        <v/>
      </c>
      <c r="AI56" s="42">
        <v>53</v>
      </c>
      <c r="AM56" s="42" t="str">
        <f>IF(X56&lt;&gt;"",AND($Y56&gt;=DATEVALUE("01/01/1900"),$Y56&lt;Lookups!$A$10),"")</f>
        <v/>
      </c>
      <c r="AN56" s="42" t="str">
        <f>IF(X56&lt;&gt;"",AND($Z56&gt;=DATEVALUE("01/01/2020"),$Z56&lt;=Lookups!$A$10),"")</f>
        <v/>
      </c>
      <c r="AO56" s="42" t="str">
        <f>IF(X56&lt;&gt;"",IFERROR(VLOOKUP(AA56,Lookups!$A$2:$A$6,1,FALSE),FALSE),"")</f>
        <v/>
      </c>
      <c r="AP56" s="42" t="b">
        <f t="shared" si="14"/>
        <v>1</v>
      </c>
      <c r="AQ56" s="42" t="str">
        <f>IF(X56&lt;&gt;"",IFERROR(VLOOKUP(AC56,Lookups!$A$24:$A$26,1,FALSE),FALSE),"")</f>
        <v/>
      </c>
      <c r="AR56" s="42" t="str">
        <f>IF(X56&lt;&gt;"",IFERROR(VLOOKUP(AD56,Lookups!$A$30:$A$34,1,FALSE),FALSE),"")</f>
        <v/>
      </c>
      <c r="AS56" s="42" t="str">
        <f>IF(X56&lt;&gt;"",AND($AE56&gt;=DATEVALUE("01/01/2020"),$AE56&lt;=Lookups!$A$10),"")</f>
        <v/>
      </c>
    </row>
    <row r="57" spans="1:45" x14ac:dyDescent="0.35">
      <c r="A57" s="41"/>
      <c r="B57" s="67"/>
      <c r="C57" s="40"/>
      <c r="D57" s="69"/>
      <c r="E57" s="40"/>
      <c r="F57" s="70"/>
      <c r="G57" s="36"/>
      <c r="H57" s="53"/>
      <c r="I57" s="36"/>
      <c r="J57" s="36"/>
      <c r="K57" s="72"/>
      <c r="L57" s="83"/>
      <c r="M57" s="62" t="str">
        <f t="shared" si="2"/>
        <v/>
      </c>
      <c r="N57" s="18" t="str">
        <f t="shared" si="3"/>
        <v/>
      </c>
      <c r="O57" s="18" t="e">
        <f t="shared" si="4"/>
        <v>#VALUE!</v>
      </c>
      <c r="P57" s="18" t="e">
        <f t="shared" si="5"/>
        <v>#VALUE!</v>
      </c>
      <c r="Q57" s="18" t="str">
        <f t="shared" si="6"/>
        <v/>
      </c>
      <c r="R57" s="18" t="e">
        <f t="shared" si="7"/>
        <v>#VALUE!</v>
      </c>
      <c r="S57" s="18">
        <f t="shared" si="8"/>
        <v>0</v>
      </c>
      <c r="T57" s="18" t="e">
        <f t="shared" si="9"/>
        <v>#VALUE!</v>
      </c>
      <c r="U57" s="26" t="str">
        <f t="shared" si="10"/>
        <v>OK</v>
      </c>
      <c r="V57" s="21" t="str">
        <f>IF(X57="","",IF(Lookups!$A$16=0,"Main Site not selected",Lookups!$A$16))</f>
        <v/>
      </c>
      <c r="W57" s="21" t="str">
        <f>IF(X57="","",IF(Lookups!$A$17=0,"Main Site not selected",Lookups!$A$17))</f>
        <v/>
      </c>
      <c r="X57" s="60" t="str">
        <f t="shared" si="11"/>
        <v/>
      </c>
      <c r="Y57" s="59" t="str">
        <f t="shared" si="16"/>
        <v/>
      </c>
      <c r="Z57" s="59" t="str">
        <f t="shared" si="16"/>
        <v/>
      </c>
      <c r="AA57" s="60" t="str">
        <f t="shared" si="16"/>
        <v/>
      </c>
      <c r="AB57" s="60" t="str">
        <f t="shared" si="16"/>
        <v/>
      </c>
      <c r="AC57" s="74" t="str">
        <f t="shared" si="12"/>
        <v/>
      </c>
      <c r="AD57" s="74" t="str">
        <f t="shared" si="12"/>
        <v/>
      </c>
      <c r="AE57" s="75" t="str">
        <f t="shared" si="12"/>
        <v/>
      </c>
      <c r="AF57" s="60" t="str">
        <f t="shared" si="13"/>
        <v/>
      </c>
      <c r="AG57" s="60" t="str">
        <f>IFERROR(IF(X57&lt;&gt;"",IF(AF57&lt;&gt;"",VLOOKUP(AF57,'big site list'!$B$2:$C$343,2,FALSE),""),""),Preplist!$F$21)</f>
        <v/>
      </c>
      <c r="AI57" s="42">
        <v>54</v>
      </c>
      <c r="AM57" s="42" t="str">
        <f>IF(X57&lt;&gt;"",AND($Y57&gt;=DATEVALUE("01/01/1900"),$Y57&lt;Lookups!$A$10),"")</f>
        <v/>
      </c>
      <c r="AN57" s="42" t="str">
        <f>IF(X57&lt;&gt;"",AND($Z57&gt;=DATEVALUE("01/01/2020"),$Z57&lt;=Lookups!$A$10),"")</f>
        <v/>
      </c>
      <c r="AO57" s="42" t="str">
        <f>IF(X57&lt;&gt;"",IFERROR(VLOOKUP(AA57,Lookups!$A$2:$A$6,1,FALSE),FALSE),"")</f>
        <v/>
      </c>
      <c r="AP57" s="42" t="b">
        <f t="shared" si="14"/>
        <v>1</v>
      </c>
      <c r="AQ57" s="42" t="str">
        <f>IF(X57&lt;&gt;"",IFERROR(VLOOKUP(AC57,Lookups!$A$24:$A$26,1,FALSE),FALSE),"")</f>
        <v/>
      </c>
      <c r="AR57" s="42" t="str">
        <f>IF(X57&lt;&gt;"",IFERROR(VLOOKUP(AD57,Lookups!$A$30:$A$34,1,FALSE),FALSE),"")</f>
        <v/>
      </c>
      <c r="AS57" s="42" t="str">
        <f>IF(X57&lt;&gt;"",AND($AE57&gt;=DATEVALUE("01/01/2020"),$AE57&lt;=Lookups!$A$10),"")</f>
        <v/>
      </c>
    </row>
    <row r="58" spans="1:45" x14ac:dyDescent="0.35">
      <c r="A58" s="41"/>
      <c r="B58" s="67"/>
      <c r="C58" s="40"/>
      <c r="D58" s="69"/>
      <c r="E58" s="40"/>
      <c r="F58" s="70"/>
      <c r="G58" s="36"/>
      <c r="H58" s="53"/>
      <c r="I58" s="36"/>
      <c r="J58" s="36"/>
      <c r="K58" s="72"/>
      <c r="L58" s="83"/>
      <c r="M58" s="62" t="str">
        <f t="shared" si="2"/>
        <v/>
      </c>
      <c r="N58" s="18" t="str">
        <f t="shared" si="3"/>
        <v/>
      </c>
      <c r="O58" s="18" t="e">
        <f t="shared" si="4"/>
        <v>#VALUE!</v>
      </c>
      <c r="P58" s="18" t="e">
        <f t="shared" si="5"/>
        <v>#VALUE!</v>
      </c>
      <c r="Q58" s="18" t="str">
        <f t="shared" si="6"/>
        <v/>
      </c>
      <c r="R58" s="18" t="e">
        <f t="shared" si="7"/>
        <v>#VALUE!</v>
      </c>
      <c r="S58" s="18">
        <f t="shared" si="8"/>
        <v>0</v>
      </c>
      <c r="T58" s="18" t="e">
        <f t="shared" si="9"/>
        <v>#VALUE!</v>
      </c>
      <c r="U58" s="26" t="str">
        <f t="shared" si="10"/>
        <v>OK</v>
      </c>
      <c r="V58" s="21" t="str">
        <f>IF(X58="","",IF(Lookups!$A$16=0,"Main Site not selected",Lookups!$A$16))</f>
        <v/>
      </c>
      <c r="W58" s="21" t="str">
        <f>IF(X58="","",IF(Lookups!$A$17=0,"Main Site not selected",Lookups!$A$17))</f>
        <v/>
      </c>
      <c r="X58" s="60" t="str">
        <f t="shared" si="11"/>
        <v/>
      </c>
      <c r="Y58" s="59" t="str">
        <f t="shared" si="16"/>
        <v/>
      </c>
      <c r="Z58" s="59" t="str">
        <f t="shared" si="16"/>
        <v/>
      </c>
      <c r="AA58" s="60" t="str">
        <f t="shared" si="16"/>
        <v/>
      </c>
      <c r="AB58" s="60" t="str">
        <f t="shared" si="16"/>
        <v/>
      </c>
      <c r="AC58" s="74" t="str">
        <f t="shared" si="12"/>
        <v/>
      </c>
      <c r="AD58" s="74" t="str">
        <f t="shared" si="12"/>
        <v/>
      </c>
      <c r="AE58" s="75" t="str">
        <f t="shared" si="12"/>
        <v/>
      </c>
      <c r="AF58" s="60" t="str">
        <f t="shared" si="13"/>
        <v/>
      </c>
      <c r="AG58" s="60" t="str">
        <f>IFERROR(IF(X58&lt;&gt;"",IF(AF58&lt;&gt;"",VLOOKUP(AF58,'big site list'!$B$2:$C$343,2,FALSE),""),""),Preplist!$F$21)</f>
        <v/>
      </c>
      <c r="AI58" s="42">
        <v>55</v>
      </c>
      <c r="AM58" s="42" t="str">
        <f>IF(X58&lt;&gt;"",AND($Y58&gt;=DATEVALUE("01/01/1900"),$Y58&lt;Lookups!$A$10),"")</f>
        <v/>
      </c>
      <c r="AN58" s="42" t="str">
        <f>IF(X58&lt;&gt;"",AND($Z58&gt;=DATEVALUE("01/01/2020"),$Z58&lt;=Lookups!$A$10),"")</f>
        <v/>
      </c>
      <c r="AO58" s="42" t="str">
        <f>IF(X58&lt;&gt;"",IFERROR(VLOOKUP(AA58,Lookups!$A$2:$A$6,1,FALSE),FALSE),"")</f>
        <v/>
      </c>
      <c r="AP58" s="42" t="b">
        <f t="shared" si="14"/>
        <v>1</v>
      </c>
      <c r="AQ58" s="42" t="str">
        <f>IF(X58&lt;&gt;"",IFERROR(VLOOKUP(AC58,Lookups!$A$24:$A$26,1,FALSE),FALSE),"")</f>
        <v/>
      </c>
      <c r="AR58" s="42" t="str">
        <f>IF(X58&lt;&gt;"",IFERROR(VLOOKUP(AD58,Lookups!$A$30:$A$34,1,FALSE),FALSE),"")</f>
        <v/>
      </c>
      <c r="AS58" s="42" t="str">
        <f>IF(X58&lt;&gt;"",AND($AE58&gt;=DATEVALUE("01/01/2020"),$AE58&lt;=Lookups!$A$10),"")</f>
        <v/>
      </c>
    </row>
    <row r="59" spans="1:45" x14ac:dyDescent="0.35">
      <c r="A59" s="41"/>
      <c r="B59" s="67"/>
      <c r="C59" s="40"/>
      <c r="D59" s="69"/>
      <c r="E59" s="40"/>
      <c r="F59" s="70"/>
      <c r="G59" s="36"/>
      <c r="H59" s="53"/>
      <c r="I59" s="36"/>
      <c r="J59" s="36"/>
      <c r="K59" s="72"/>
      <c r="L59" s="83"/>
      <c r="M59" s="62" t="str">
        <f t="shared" si="2"/>
        <v/>
      </c>
      <c r="N59" s="18" t="str">
        <f t="shared" si="3"/>
        <v/>
      </c>
      <c r="O59" s="18" t="e">
        <f t="shared" si="4"/>
        <v>#VALUE!</v>
      </c>
      <c r="P59" s="18" t="e">
        <f t="shared" si="5"/>
        <v>#VALUE!</v>
      </c>
      <c r="Q59" s="18" t="str">
        <f t="shared" si="6"/>
        <v/>
      </c>
      <c r="R59" s="18" t="e">
        <f t="shared" si="7"/>
        <v>#VALUE!</v>
      </c>
      <c r="S59" s="18">
        <f t="shared" si="8"/>
        <v>0</v>
      </c>
      <c r="T59" s="18" t="e">
        <f t="shared" si="9"/>
        <v>#VALUE!</v>
      </c>
      <c r="U59" s="26" t="str">
        <f t="shared" si="10"/>
        <v>OK</v>
      </c>
      <c r="V59" s="21" t="str">
        <f>IF(X59="","",IF(Lookups!$A$16=0,"Main Site not selected",Lookups!$A$16))</f>
        <v/>
      </c>
      <c r="W59" s="21" t="str">
        <f>IF(X59="","",IF(Lookups!$A$17=0,"Main Site not selected",Lookups!$A$17))</f>
        <v/>
      </c>
      <c r="X59" s="60" t="str">
        <f t="shared" si="11"/>
        <v/>
      </c>
      <c r="Y59" s="59" t="str">
        <f t="shared" si="16"/>
        <v/>
      </c>
      <c r="Z59" s="59" t="str">
        <f t="shared" si="16"/>
        <v/>
      </c>
      <c r="AA59" s="60" t="str">
        <f t="shared" si="16"/>
        <v/>
      </c>
      <c r="AB59" s="60" t="str">
        <f t="shared" si="16"/>
        <v/>
      </c>
      <c r="AC59" s="74" t="str">
        <f t="shared" si="12"/>
        <v/>
      </c>
      <c r="AD59" s="74" t="str">
        <f t="shared" si="12"/>
        <v/>
      </c>
      <c r="AE59" s="75" t="str">
        <f t="shared" si="12"/>
        <v/>
      </c>
      <c r="AF59" s="60" t="str">
        <f t="shared" si="13"/>
        <v/>
      </c>
      <c r="AG59" s="60" t="str">
        <f>IFERROR(IF(X59&lt;&gt;"",IF(AF59&lt;&gt;"",VLOOKUP(AF59,'big site list'!$B$2:$C$343,2,FALSE),""),""),Preplist!$F$21)</f>
        <v/>
      </c>
      <c r="AI59" s="42">
        <v>56</v>
      </c>
      <c r="AM59" s="42" t="str">
        <f>IF(X59&lt;&gt;"",AND($Y59&gt;=DATEVALUE("01/01/1900"),$Y59&lt;Lookups!$A$10),"")</f>
        <v/>
      </c>
      <c r="AN59" s="42" t="str">
        <f>IF(X59&lt;&gt;"",AND($Z59&gt;=DATEVALUE("01/01/2020"),$Z59&lt;=Lookups!$A$10),"")</f>
        <v/>
      </c>
      <c r="AO59" s="42" t="str">
        <f>IF(X59&lt;&gt;"",IFERROR(VLOOKUP(AA59,Lookups!$A$2:$A$6,1,FALSE),FALSE),"")</f>
        <v/>
      </c>
      <c r="AP59" s="42" t="b">
        <f t="shared" si="14"/>
        <v>1</v>
      </c>
      <c r="AQ59" s="42" t="str">
        <f>IF(X59&lt;&gt;"",IFERROR(VLOOKUP(AC59,Lookups!$A$24:$A$26,1,FALSE),FALSE),"")</f>
        <v/>
      </c>
      <c r="AR59" s="42" t="str">
        <f>IF(X59&lt;&gt;"",IFERROR(VLOOKUP(AD59,Lookups!$A$30:$A$34,1,FALSE),FALSE),"")</f>
        <v/>
      </c>
      <c r="AS59" s="42" t="str">
        <f>IF(X59&lt;&gt;"",AND($AE59&gt;=DATEVALUE("01/01/2020"),$AE59&lt;=Lookups!$A$10),"")</f>
        <v/>
      </c>
    </row>
    <row r="60" spans="1:45" x14ac:dyDescent="0.35">
      <c r="A60" s="41"/>
      <c r="B60" s="67"/>
      <c r="C60" s="40"/>
      <c r="D60" s="69"/>
      <c r="E60" s="40"/>
      <c r="F60" s="70"/>
      <c r="G60" s="36"/>
      <c r="H60" s="53"/>
      <c r="I60" s="36"/>
      <c r="J60" s="36"/>
      <c r="K60" s="72"/>
      <c r="L60" s="83"/>
      <c r="M60" s="62" t="str">
        <f t="shared" si="2"/>
        <v/>
      </c>
      <c r="N60" s="18" t="str">
        <f t="shared" si="3"/>
        <v/>
      </c>
      <c r="O60" s="18" t="e">
        <f t="shared" si="4"/>
        <v>#VALUE!</v>
      </c>
      <c r="P60" s="18" t="e">
        <f t="shared" si="5"/>
        <v>#VALUE!</v>
      </c>
      <c r="Q60" s="18" t="str">
        <f t="shared" si="6"/>
        <v/>
      </c>
      <c r="R60" s="18" t="e">
        <f t="shared" si="7"/>
        <v>#VALUE!</v>
      </c>
      <c r="S60" s="18">
        <f t="shared" si="8"/>
        <v>0</v>
      </c>
      <c r="T60" s="18" t="e">
        <f t="shared" si="9"/>
        <v>#VALUE!</v>
      </c>
      <c r="U60" s="26" t="str">
        <f t="shared" si="10"/>
        <v>OK</v>
      </c>
      <c r="V60" s="21" t="str">
        <f>IF(X60="","",IF(Lookups!$A$16=0,"Main Site not selected",Lookups!$A$16))</f>
        <v/>
      </c>
      <c r="W60" s="21" t="str">
        <f>IF(X60="","",IF(Lookups!$A$17=0,"Main Site not selected",Lookups!$A$17))</f>
        <v/>
      </c>
      <c r="X60" s="60" t="str">
        <f t="shared" si="11"/>
        <v/>
      </c>
      <c r="Y60" s="59" t="str">
        <f t="shared" si="16"/>
        <v/>
      </c>
      <c r="Z60" s="59" t="str">
        <f t="shared" si="16"/>
        <v/>
      </c>
      <c r="AA60" s="60" t="str">
        <f t="shared" si="16"/>
        <v/>
      </c>
      <c r="AB60" s="60" t="str">
        <f t="shared" si="16"/>
        <v/>
      </c>
      <c r="AC60" s="74" t="str">
        <f t="shared" si="12"/>
        <v/>
      </c>
      <c r="AD60" s="74" t="str">
        <f t="shared" si="12"/>
        <v/>
      </c>
      <c r="AE60" s="75" t="str">
        <f t="shared" si="12"/>
        <v/>
      </c>
      <c r="AF60" s="60" t="str">
        <f t="shared" si="13"/>
        <v/>
      </c>
      <c r="AG60" s="60" t="str">
        <f>IFERROR(IF(X60&lt;&gt;"",IF(AF60&lt;&gt;"",VLOOKUP(AF60,'big site list'!$B$2:$C$343,2,FALSE),""),""),Preplist!$F$21)</f>
        <v/>
      </c>
      <c r="AI60" s="42">
        <v>57</v>
      </c>
      <c r="AM60" s="42" t="str">
        <f>IF(X60&lt;&gt;"",AND($Y60&gt;=DATEVALUE("01/01/1900"),$Y60&lt;Lookups!$A$10),"")</f>
        <v/>
      </c>
      <c r="AN60" s="42" t="str">
        <f>IF(X60&lt;&gt;"",AND($Z60&gt;=DATEVALUE("01/01/2020"),$Z60&lt;=Lookups!$A$10),"")</f>
        <v/>
      </c>
      <c r="AO60" s="42" t="str">
        <f>IF(X60&lt;&gt;"",IFERROR(VLOOKUP(AA60,Lookups!$A$2:$A$6,1,FALSE),FALSE),"")</f>
        <v/>
      </c>
      <c r="AP60" s="42" t="b">
        <f t="shared" si="14"/>
        <v>1</v>
      </c>
      <c r="AQ60" s="42" t="str">
        <f>IF(X60&lt;&gt;"",IFERROR(VLOOKUP(AC60,Lookups!$A$24:$A$26,1,FALSE),FALSE),"")</f>
        <v/>
      </c>
      <c r="AR60" s="42" t="str">
        <f>IF(X60&lt;&gt;"",IFERROR(VLOOKUP(AD60,Lookups!$A$30:$A$34,1,FALSE),FALSE),"")</f>
        <v/>
      </c>
      <c r="AS60" s="42" t="str">
        <f>IF(X60&lt;&gt;"",AND($AE60&gt;=DATEVALUE("01/01/2020"),$AE60&lt;=Lookups!$A$10),"")</f>
        <v/>
      </c>
    </row>
    <row r="61" spans="1:45" x14ac:dyDescent="0.35">
      <c r="A61" s="41"/>
      <c r="B61" s="67"/>
      <c r="C61" s="40"/>
      <c r="D61" s="69"/>
      <c r="E61" s="40"/>
      <c r="F61" s="70"/>
      <c r="G61" s="36"/>
      <c r="H61" s="53"/>
      <c r="I61" s="36"/>
      <c r="J61" s="36"/>
      <c r="K61" s="72"/>
      <c r="L61" s="83"/>
      <c r="M61" s="62" t="str">
        <f t="shared" si="2"/>
        <v/>
      </c>
      <c r="N61" s="18" t="str">
        <f t="shared" si="3"/>
        <v/>
      </c>
      <c r="O61" s="18" t="e">
        <f t="shared" si="4"/>
        <v>#VALUE!</v>
      </c>
      <c r="P61" s="18" t="e">
        <f t="shared" si="5"/>
        <v>#VALUE!</v>
      </c>
      <c r="Q61" s="18" t="str">
        <f t="shared" si="6"/>
        <v/>
      </c>
      <c r="R61" s="18" t="e">
        <f t="shared" si="7"/>
        <v>#VALUE!</v>
      </c>
      <c r="S61" s="18">
        <f t="shared" si="8"/>
        <v>0</v>
      </c>
      <c r="T61" s="18" t="e">
        <f t="shared" si="9"/>
        <v>#VALUE!</v>
      </c>
      <c r="U61" s="26" t="str">
        <f t="shared" si="10"/>
        <v>OK</v>
      </c>
      <c r="V61" s="21" t="str">
        <f>IF(X61="","",IF(Lookups!$A$16=0,"Main Site not selected",Lookups!$A$16))</f>
        <v/>
      </c>
      <c r="W61" s="21" t="str">
        <f>IF(X61="","",IF(Lookups!$A$17=0,"Main Site not selected",Lookups!$A$17))</f>
        <v/>
      </c>
      <c r="X61" s="60" t="str">
        <f t="shared" si="11"/>
        <v/>
      </c>
      <c r="Y61" s="59" t="str">
        <f t="shared" si="16"/>
        <v/>
      </c>
      <c r="Z61" s="59" t="str">
        <f t="shared" si="16"/>
        <v/>
      </c>
      <c r="AA61" s="60" t="str">
        <f t="shared" si="16"/>
        <v/>
      </c>
      <c r="AB61" s="60" t="str">
        <f t="shared" si="16"/>
        <v/>
      </c>
      <c r="AC61" s="74" t="str">
        <f t="shared" si="12"/>
        <v/>
      </c>
      <c r="AD61" s="74" t="str">
        <f t="shared" si="12"/>
        <v/>
      </c>
      <c r="AE61" s="75" t="str">
        <f t="shared" si="12"/>
        <v/>
      </c>
      <c r="AF61" s="60" t="str">
        <f t="shared" si="13"/>
        <v/>
      </c>
      <c r="AG61" s="60" t="str">
        <f>IFERROR(IF(X61&lt;&gt;"",IF(AF61&lt;&gt;"",VLOOKUP(AF61,'big site list'!$B$2:$C$343,2,FALSE),""),""),Preplist!$F$21)</f>
        <v/>
      </c>
      <c r="AI61" s="42">
        <v>58</v>
      </c>
      <c r="AM61" s="42" t="str">
        <f>IF(X61&lt;&gt;"",AND($Y61&gt;=DATEVALUE("01/01/1900"),$Y61&lt;Lookups!$A$10),"")</f>
        <v/>
      </c>
      <c r="AN61" s="42" t="str">
        <f>IF(X61&lt;&gt;"",AND($Z61&gt;=DATEVALUE("01/01/2020"),$Z61&lt;=Lookups!$A$10),"")</f>
        <v/>
      </c>
      <c r="AO61" s="42" t="str">
        <f>IF(X61&lt;&gt;"",IFERROR(VLOOKUP(AA61,Lookups!$A$2:$A$6,1,FALSE),FALSE),"")</f>
        <v/>
      </c>
      <c r="AP61" s="42" t="b">
        <f t="shared" si="14"/>
        <v>1</v>
      </c>
      <c r="AQ61" s="42" t="str">
        <f>IF(X61&lt;&gt;"",IFERROR(VLOOKUP(AC61,Lookups!$A$24:$A$26,1,FALSE),FALSE),"")</f>
        <v/>
      </c>
      <c r="AR61" s="42" t="str">
        <f>IF(X61&lt;&gt;"",IFERROR(VLOOKUP(AD61,Lookups!$A$30:$A$34,1,FALSE),FALSE),"")</f>
        <v/>
      </c>
      <c r="AS61" s="42" t="str">
        <f>IF(X61&lt;&gt;"",AND($AE61&gt;=DATEVALUE("01/01/2020"),$AE61&lt;=Lookups!$A$10),"")</f>
        <v/>
      </c>
    </row>
    <row r="62" spans="1:45" x14ac:dyDescent="0.35">
      <c r="A62" s="41"/>
      <c r="B62" s="67"/>
      <c r="C62" s="40"/>
      <c r="D62" s="69"/>
      <c r="E62" s="40"/>
      <c r="F62" s="70"/>
      <c r="G62" s="36"/>
      <c r="H62" s="53"/>
      <c r="I62" s="36"/>
      <c r="J62" s="36"/>
      <c r="K62" s="72"/>
      <c r="L62" s="83"/>
      <c r="M62" s="62" t="str">
        <f t="shared" si="2"/>
        <v/>
      </c>
      <c r="N62" s="18" t="str">
        <f t="shared" si="3"/>
        <v/>
      </c>
      <c r="O62" s="18" t="e">
        <f t="shared" si="4"/>
        <v>#VALUE!</v>
      </c>
      <c r="P62" s="18" t="e">
        <f t="shared" si="5"/>
        <v>#VALUE!</v>
      </c>
      <c r="Q62" s="18" t="str">
        <f t="shared" si="6"/>
        <v/>
      </c>
      <c r="R62" s="18" t="e">
        <f t="shared" si="7"/>
        <v>#VALUE!</v>
      </c>
      <c r="S62" s="18">
        <f t="shared" si="8"/>
        <v>0</v>
      </c>
      <c r="T62" s="18" t="e">
        <f t="shared" si="9"/>
        <v>#VALUE!</v>
      </c>
      <c r="U62" s="26" t="str">
        <f t="shared" si="10"/>
        <v>OK</v>
      </c>
      <c r="V62" s="21" t="str">
        <f>IF(X62="","",IF(Lookups!$A$16=0,"Main Site not selected",Lookups!$A$16))</f>
        <v/>
      </c>
      <c r="W62" s="21" t="str">
        <f>IF(X62="","",IF(Lookups!$A$17=0,"Main Site not selected",Lookups!$A$17))</f>
        <v/>
      </c>
      <c r="X62" s="60" t="str">
        <f t="shared" si="11"/>
        <v/>
      </c>
      <c r="Y62" s="59" t="str">
        <f t="shared" si="16"/>
        <v/>
      </c>
      <c r="Z62" s="59" t="str">
        <f t="shared" si="16"/>
        <v/>
      </c>
      <c r="AA62" s="60" t="str">
        <f t="shared" si="16"/>
        <v/>
      </c>
      <c r="AB62" s="60" t="str">
        <f t="shared" si="16"/>
        <v/>
      </c>
      <c r="AC62" s="74" t="str">
        <f t="shared" si="12"/>
        <v/>
      </c>
      <c r="AD62" s="74" t="str">
        <f t="shared" si="12"/>
        <v/>
      </c>
      <c r="AE62" s="75" t="str">
        <f t="shared" si="12"/>
        <v/>
      </c>
      <c r="AF62" s="60" t="str">
        <f t="shared" si="13"/>
        <v/>
      </c>
      <c r="AG62" s="60" t="str">
        <f>IFERROR(IF(X62&lt;&gt;"",IF(AF62&lt;&gt;"",VLOOKUP(AF62,'big site list'!$B$2:$C$343,2,FALSE),""),""),Preplist!$F$21)</f>
        <v/>
      </c>
      <c r="AI62" s="42">
        <v>59</v>
      </c>
      <c r="AM62" s="42" t="str">
        <f>IF(X62&lt;&gt;"",AND($Y62&gt;=DATEVALUE("01/01/1900"),$Y62&lt;Lookups!$A$10),"")</f>
        <v/>
      </c>
      <c r="AN62" s="42" t="str">
        <f>IF(X62&lt;&gt;"",AND($Z62&gt;=DATEVALUE("01/01/2020"),$Z62&lt;=Lookups!$A$10),"")</f>
        <v/>
      </c>
      <c r="AO62" s="42" t="str">
        <f>IF(X62&lt;&gt;"",IFERROR(VLOOKUP(AA62,Lookups!$A$2:$A$6,1,FALSE),FALSE),"")</f>
        <v/>
      </c>
      <c r="AP62" s="42" t="b">
        <f t="shared" si="14"/>
        <v>1</v>
      </c>
      <c r="AQ62" s="42" t="str">
        <f>IF(X62&lt;&gt;"",IFERROR(VLOOKUP(AC62,Lookups!$A$24:$A$26,1,FALSE),FALSE),"")</f>
        <v/>
      </c>
      <c r="AR62" s="42" t="str">
        <f>IF(X62&lt;&gt;"",IFERROR(VLOOKUP(AD62,Lookups!$A$30:$A$34,1,FALSE),FALSE),"")</f>
        <v/>
      </c>
      <c r="AS62" s="42" t="str">
        <f>IF(X62&lt;&gt;"",AND($AE62&gt;=DATEVALUE("01/01/2020"),$AE62&lt;=Lookups!$A$10),"")</f>
        <v/>
      </c>
    </row>
    <row r="63" spans="1:45" x14ac:dyDescent="0.35">
      <c r="A63" s="41"/>
      <c r="B63" s="67"/>
      <c r="C63" s="40"/>
      <c r="D63" s="69"/>
      <c r="E63" s="40"/>
      <c r="F63" s="70"/>
      <c r="G63" s="36"/>
      <c r="H63" s="53"/>
      <c r="I63" s="36"/>
      <c r="J63" s="36"/>
      <c r="K63" s="72"/>
      <c r="L63" s="83"/>
      <c r="M63" s="62" t="str">
        <f t="shared" si="2"/>
        <v/>
      </c>
      <c r="N63" s="18" t="str">
        <f t="shared" si="3"/>
        <v/>
      </c>
      <c r="O63" s="18" t="e">
        <f t="shared" si="4"/>
        <v>#VALUE!</v>
      </c>
      <c r="P63" s="18" t="e">
        <f t="shared" si="5"/>
        <v>#VALUE!</v>
      </c>
      <c r="Q63" s="18" t="str">
        <f t="shared" si="6"/>
        <v/>
      </c>
      <c r="R63" s="18" t="e">
        <f t="shared" si="7"/>
        <v>#VALUE!</v>
      </c>
      <c r="S63" s="18">
        <f t="shared" si="8"/>
        <v>0</v>
      </c>
      <c r="T63" s="18" t="e">
        <f t="shared" si="9"/>
        <v>#VALUE!</v>
      </c>
      <c r="U63" s="26" t="str">
        <f t="shared" si="10"/>
        <v>OK</v>
      </c>
      <c r="V63" s="21" t="str">
        <f>IF(X63="","",IF(Lookups!$A$16=0,"Main Site not selected",Lookups!$A$16))</f>
        <v/>
      </c>
      <c r="W63" s="21" t="str">
        <f>IF(X63="","",IF(Lookups!$A$17=0,"Main Site not selected",Lookups!$A$17))</f>
        <v/>
      </c>
      <c r="X63" s="60" t="str">
        <f t="shared" si="11"/>
        <v/>
      </c>
      <c r="Y63" s="59" t="str">
        <f t="shared" si="16"/>
        <v/>
      </c>
      <c r="Z63" s="59" t="str">
        <f t="shared" si="16"/>
        <v/>
      </c>
      <c r="AA63" s="60" t="str">
        <f t="shared" si="16"/>
        <v/>
      </c>
      <c r="AB63" s="60" t="str">
        <f t="shared" si="16"/>
        <v/>
      </c>
      <c r="AC63" s="74" t="str">
        <f t="shared" si="12"/>
        <v/>
      </c>
      <c r="AD63" s="74" t="str">
        <f t="shared" si="12"/>
        <v/>
      </c>
      <c r="AE63" s="75" t="str">
        <f t="shared" si="12"/>
        <v/>
      </c>
      <c r="AF63" s="60" t="str">
        <f t="shared" si="13"/>
        <v/>
      </c>
      <c r="AG63" s="60" t="str">
        <f>IFERROR(IF(X63&lt;&gt;"",IF(AF63&lt;&gt;"",VLOOKUP(AF63,'big site list'!$B$2:$C$343,2,FALSE),""),""),Preplist!$F$21)</f>
        <v/>
      </c>
      <c r="AI63" s="42">
        <v>60</v>
      </c>
      <c r="AM63" s="42" t="str">
        <f>IF(X63&lt;&gt;"",AND($Y63&gt;=DATEVALUE("01/01/1900"),$Y63&lt;Lookups!$A$10),"")</f>
        <v/>
      </c>
      <c r="AN63" s="42" t="str">
        <f>IF(X63&lt;&gt;"",AND($Z63&gt;=DATEVALUE("01/01/2020"),$Z63&lt;=Lookups!$A$10),"")</f>
        <v/>
      </c>
      <c r="AO63" s="42" t="str">
        <f>IF(X63&lt;&gt;"",IFERROR(VLOOKUP(AA63,Lookups!$A$2:$A$6,1,FALSE),FALSE),"")</f>
        <v/>
      </c>
      <c r="AP63" s="42" t="b">
        <f t="shared" si="14"/>
        <v>1</v>
      </c>
      <c r="AQ63" s="42" t="str">
        <f>IF(X63&lt;&gt;"",IFERROR(VLOOKUP(AC63,Lookups!$A$24:$A$26,1,FALSE),FALSE),"")</f>
        <v/>
      </c>
      <c r="AR63" s="42" t="str">
        <f>IF(X63&lt;&gt;"",IFERROR(VLOOKUP(AD63,Lookups!$A$30:$A$34,1,FALSE),FALSE),"")</f>
        <v/>
      </c>
      <c r="AS63" s="42" t="str">
        <f>IF(X63&lt;&gt;"",AND($AE63&gt;=DATEVALUE("01/01/2020"),$AE63&lt;=Lookups!$A$10),"")</f>
        <v/>
      </c>
    </row>
    <row r="64" spans="1:45" x14ac:dyDescent="0.35">
      <c r="A64" s="41"/>
      <c r="B64" s="67"/>
      <c r="C64" s="40"/>
      <c r="D64" s="69"/>
      <c r="E64" s="40"/>
      <c r="F64" s="70"/>
      <c r="G64" s="36"/>
      <c r="H64" s="53"/>
      <c r="I64" s="36"/>
      <c r="J64" s="36"/>
      <c r="K64" s="72"/>
      <c r="L64" s="83"/>
      <c r="M64" s="62" t="str">
        <f t="shared" si="2"/>
        <v/>
      </c>
      <c r="N64" s="18" t="str">
        <f t="shared" si="3"/>
        <v/>
      </c>
      <c r="O64" s="18" t="e">
        <f t="shared" si="4"/>
        <v>#VALUE!</v>
      </c>
      <c r="P64" s="18" t="e">
        <f t="shared" si="5"/>
        <v>#VALUE!</v>
      </c>
      <c r="Q64" s="18" t="str">
        <f t="shared" si="6"/>
        <v/>
      </c>
      <c r="R64" s="18" t="e">
        <f t="shared" si="7"/>
        <v>#VALUE!</v>
      </c>
      <c r="S64" s="18">
        <f t="shared" si="8"/>
        <v>0</v>
      </c>
      <c r="T64" s="18" t="e">
        <f t="shared" si="9"/>
        <v>#VALUE!</v>
      </c>
      <c r="U64" s="26" t="str">
        <f t="shared" si="10"/>
        <v>OK</v>
      </c>
      <c r="V64" s="21" t="str">
        <f>IF(X64="","",IF(Lookups!$A$16=0,"Main Site not selected",Lookups!$A$16))</f>
        <v/>
      </c>
      <c r="W64" s="21" t="str">
        <f>IF(X64="","",IF(Lookups!$A$17=0,"Main Site not selected",Lookups!$A$17))</f>
        <v/>
      </c>
      <c r="X64" s="60" t="str">
        <f t="shared" si="11"/>
        <v/>
      </c>
      <c r="Y64" s="59" t="str">
        <f t="shared" si="16"/>
        <v/>
      </c>
      <c r="Z64" s="59" t="str">
        <f t="shared" si="16"/>
        <v/>
      </c>
      <c r="AA64" s="60" t="str">
        <f t="shared" si="16"/>
        <v/>
      </c>
      <c r="AB64" s="60" t="str">
        <f t="shared" si="16"/>
        <v/>
      </c>
      <c r="AC64" s="74" t="str">
        <f t="shared" si="12"/>
        <v/>
      </c>
      <c r="AD64" s="74" t="str">
        <f t="shared" si="12"/>
        <v/>
      </c>
      <c r="AE64" s="75" t="str">
        <f t="shared" si="12"/>
        <v/>
      </c>
      <c r="AF64" s="60" t="str">
        <f t="shared" si="13"/>
        <v/>
      </c>
      <c r="AG64" s="60" t="str">
        <f>IFERROR(IF(X64&lt;&gt;"",IF(AF64&lt;&gt;"",VLOOKUP(AF64,'big site list'!$B$2:$C$343,2,FALSE),""),""),Preplist!$F$21)</f>
        <v/>
      </c>
      <c r="AI64" s="42">
        <v>61</v>
      </c>
      <c r="AM64" s="42" t="str">
        <f>IF(X64&lt;&gt;"",AND($Y64&gt;=DATEVALUE("01/01/1900"),$Y64&lt;Lookups!$A$10),"")</f>
        <v/>
      </c>
      <c r="AN64" s="42" t="str">
        <f>IF(X64&lt;&gt;"",AND($Z64&gt;=DATEVALUE("01/01/2020"),$Z64&lt;=Lookups!$A$10),"")</f>
        <v/>
      </c>
      <c r="AO64" s="42" t="str">
        <f>IF(X64&lt;&gt;"",IFERROR(VLOOKUP(AA64,Lookups!$A$2:$A$6,1,FALSE),FALSE),"")</f>
        <v/>
      </c>
      <c r="AP64" s="42" t="b">
        <f t="shared" si="14"/>
        <v>1</v>
      </c>
      <c r="AQ64" s="42" t="str">
        <f>IF(X64&lt;&gt;"",IFERROR(VLOOKUP(AC64,Lookups!$A$24:$A$26,1,FALSE),FALSE),"")</f>
        <v/>
      </c>
      <c r="AR64" s="42" t="str">
        <f>IF(X64&lt;&gt;"",IFERROR(VLOOKUP(AD64,Lookups!$A$30:$A$34,1,FALSE),FALSE),"")</f>
        <v/>
      </c>
      <c r="AS64" s="42" t="str">
        <f>IF(X64&lt;&gt;"",AND($AE64&gt;=DATEVALUE("01/01/2020"),$AE64&lt;=Lookups!$A$10),"")</f>
        <v/>
      </c>
    </row>
    <row r="65" spans="1:45" x14ac:dyDescent="0.35">
      <c r="A65" s="41"/>
      <c r="B65" s="67"/>
      <c r="C65" s="40"/>
      <c r="D65" s="69"/>
      <c r="E65" s="40"/>
      <c r="F65" s="70"/>
      <c r="G65" s="36"/>
      <c r="H65" s="53"/>
      <c r="I65" s="36"/>
      <c r="J65" s="36"/>
      <c r="K65" s="72"/>
      <c r="L65" s="83"/>
      <c r="M65" s="62" t="str">
        <f t="shared" si="2"/>
        <v/>
      </c>
      <c r="N65" s="18" t="str">
        <f t="shared" si="3"/>
        <v/>
      </c>
      <c r="O65" s="18" t="e">
        <f t="shared" si="4"/>
        <v>#VALUE!</v>
      </c>
      <c r="P65" s="18" t="e">
        <f t="shared" si="5"/>
        <v>#VALUE!</v>
      </c>
      <c r="Q65" s="18" t="str">
        <f t="shared" si="6"/>
        <v/>
      </c>
      <c r="R65" s="18" t="e">
        <f t="shared" si="7"/>
        <v>#VALUE!</v>
      </c>
      <c r="S65" s="18">
        <f t="shared" si="8"/>
        <v>0</v>
      </c>
      <c r="T65" s="18" t="e">
        <f t="shared" si="9"/>
        <v>#VALUE!</v>
      </c>
      <c r="U65" s="26" t="str">
        <f t="shared" si="10"/>
        <v>OK</v>
      </c>
      <c r="V65" s="21" t="str">
        <f>IF(X65="","",IF(Lookups!$A$16=0,"Main Site not selected",Lookups!$A$16))</f>
        <v/>
      </c>
      <c r="W65" s="21" t="str">
        <f>IF(X65="","",IF(Lookups!$A$17=0,"Main Site not selected",Lookups!$A$17))</f>
        <v/>
      </c>
      <c r="X65" s="60" t="str">
        <f t="shared" si="11"/>
        <v/>
      </c>
      <c r="Y65" s="59" t="str">
        <f t="shared" si="16"/>
        <v/>
      </c>
      <c r="Z65" s="59" t="str">
        <f t="shared" si="16"/>
        <v/>
      </c>
      <c r="AA65" s="60" t="str">
        <f t="shared" si="16"/>
        <v/>
      </c>
      <c r="AB65" s="60" t="str">
        <f t="shared" si="16"/>
        <v/>
      </c>
      <c r="AC65" s="74" t="str">
        <f t="shared" si="12"/>
        <v/>
      </c>
      <c r="AD65" s="74" t="str">
        <f t="shared" si="12"/>
        <v/>
      </c>
      <c r="AE65" s="75" t="str">
        <f t="shared" si="12"/>
        <v/>
      </c>
      <c r="AF65" s="60" t="str">
        <f t="shared" si="13"/>
        <v/>
      </c>
      <c r="AG65" s="60" t="str">
        <f>IFERROR(IF(X65&lt;&gt;"",IF(AF65&lt;&gt;"",VLOOKUP(AF65,'big site list'!$B$2:$C$343,2,FALSE),""),""),Preplist!$F$21)</f>
        <v/>
      </c>
      <c r="AI65" s="42">
        <v>62</v>
      </c>
      <c r="AM65" s="42" t="str">
        <f>IF(X65&lt;&gt;"",AND($Y65&gt;=DATEVALUE("01/01/1900"),$Y65&lt;Lookups!$A$10),"")</f>
        <v/>
      </c>
      <c r="AN65" s="42" t="str">
        <f>IF(X65&lt;&gt;"",AND($Z65&gt;=DATEVALUE("01/01/2020"),$Z65&lt;=Lookups!$A$10),"")</f>
        <v/>
      </c>
      <c r="AO65" s="42" t="str">
        <f>IF(X65&lt;&gt;"",IFERROR(VLOOKUP(AA65,Lookups!$A$2:$A$6,1,FALSE),FALSE),"")</f>
        <v/>
      </c>
      <c r="AP65" s="42" t="b">
        <f t="shared" si="14"/>
        <v>1</v>
      </c>
      <c r="AQ65" s="42" t="str">
        <f>IF(X65&lt;&gt;"",IFERROR(VLOOKUP(AC65,Lookups!$A$24:$A$26,1,FALSE),FALSE),"")</f>
        <v/>
      </c>
      <c r="AR65" s="42" t="str">
        <f>IF(X65&lt;&gt;"",IFERROR(VLOOKUP(AD65,Lookups!$A$30:$A$34,1,FALSE),FALSE),"")</f>
        <v/>
      </c>
      <c r="AS65" s="42" t="str">
        <f>IF(X65&lt;&gt;"",AND($AE65&gt;=DATEVALUE("01/01/2020"),$AE65&lt;=Lookups!$A$10),"")</f>
        <v/>
      </c>
    </row>
    <row r="66" spans="1:45" x14ac:dyDescent="0.35">
      <c r="A66" s="41"/>
      <c r="B66" s="67"/>
      <c r="C66" s="40"/>
      <c r="D66" s="69"/>
      <c r="E66" s="40"/>
      <c r="F66" s="70"/>
      <c r="G66" s="36"/>
      <c r="H66" s="53"/>
      <c r="I66" s="36"/>
      <c r="J66" s="36"/>
      <c r="K66" s="72"/>
      <c r="L66" s="83"/>
      <c r="M66" s="62" t="str">
        <f t="shared" si="2"/>
        <v/>
      </c>
      <c r="N66" s="18" t="str">
        <f t="shared" si="3"/>
        <v/>
      </c>
      <c r="O66" s="18" t="e">
        <f t="shared" si="4"/>
        <v>#VALUE!</v>
      </c>
      <c r="P66" s="18" t="e">
        <f t="shared" si="5"/>
        <v>#VALUE!</v>
      </c>
      <c r="Q66" s="18" t="str">
        <f t="shared" si="6"/>
        <v/>
      </c>
      <c r="R66" s="18" t="e">
        <f t="shared" si="7"/>
        <v>#VALUE!</v>
      </c>
      <c r="S66" s="18">
        <f t="shared" si="8"/>
        <v>0</v>
      </c>
      <c r="T66" s="18" t="e">
        <f t="shared" si="9"/>
        <v>#VALUE!</v>
      </c>
      <c r="U66" s="26" t="str">
        <f t="shared" si="10"/>
        <v>OK</v>
      </c>
      <c r="V66" s="21" t="str">
        <f>IF(X66="","",IF(Lookups!$A$16=0,"Main Site not selected",Lookups!$A$16))</f>
        <v/>
      </c>
      <c r="W66" s="21" t="str">
        <f>IF(X66="","",IF(Lookups!$A$17=0,"Main Site not selected",Lookups!$A$17))</f>
        <v/>
      </c>
      <c r="X66" s="60" t="str">
        <f t="shared" si="11"/>
        <v/>
      </c>
      <c r="Y66" s="59" t="str">
        <f t="shared" si="16"/>
        <v/>
      </c>
      <c r="Z66" s="59" t="str">
        <f t="shared" si="16"/>
        <v/>
      </c>
      <c r="AA66" s="60" t="str">
        <f t="shared" si="16"/>
        <v/>
      </c>
      <c r="AB66" s="60" t="str">
        <f t="shared" si="16"/>
        <v/>
      </c>
      <c r="AC66" s="74" t="str">
        <f t="shared" si="12"/>
        <v/>
      </c>
      <c r="AD66" s="74" t="str">
        <f t="shared" si="12"/>
        <v/>
      </c>
      <c r="AE66" s="75" t="str">
        <f t="shared" si="12"/>
        <v/>
      </c>
      <c r="AF66" s="60" t="str">
        <f t="shared" si="13"/>
        <v/>
      </c>
      <c r="AG66" s="60" t="str">
        <f>IFERROR(IF(X66&lt;&gt;"",IF(AF66&lt;&gt;"",VLOOKUP(AF66,'big site list'!$B$2:$C$343,2,FALSE),""),""),Preplist!$F$21)</f>
        <v/>
      </c>
      <c r="AI66" s="42">
        <v>63</v>
      </c>
      <c r="AM66" s="42" t="str">
        <f>IF(X66&lt;&gt;"",AND($Y66&gt;=DATEVALUE("01/01/1900"),$Y66&lt;Lookups!$A$10),"")</f>
        <v/>
      </c>
      <c r="AN66" s="42" t="str">
        <f>IF(X66&lt;&gt;"",AND($Z66&gt;=DATEVALUE("01/01/2020"),$Z66&lt;=Lookups!$A$10),"")</f>
        <v/>
      </c>
      <c r="AO66" s="42" t="str">
        <f>IF(X66&lt;&gt;"",IFERROR(VLOOKUP(AA66,Lookups!$A$2:$A$6,1,FALSE),FALSE),"")</f>
        <v/>
      </c>
      <c r="AP66" s="42" t="b">
        <f t="shared" si="14"/>
        <v>1</v>
      </c>
      <c r="AQ66" s="42" t="str">
        <f>IF(X66&lt;&gt;"",IFERROR(VLOOKUP(AC66,Lookups!$A$24:$A$26,1,FALSE),FALSE),"")</f>
        <v/>
      </c>
      <c r="AR66" s="42" t="str">
        <f>IF(X66&lt;&gt;"",IFERROR(VLOOKUP(AD66,Lookups!$A$30:$A$34,1,FALSE),FALSE),"")</f>
        <v/>
      </c>
      <c r="AS66" s="42" t="str">
        <f>IF(X66&lt;&gt;"",AND($AE66&gt;=DATEVALUE("01/01/2020"),$AE66&lt;=Lookups!$A$10),"")</f>
        <v/>
      </c>
    </row>
    <row r="67" spans="1:45" x14ac:dyDescent="0.35">
      <c r="A67" s="41"/>
      <c r="B67" s="67"/>
      <c r="C67" s="40"/>
      <c r="D67" s="69"/>
      <c r="E67" s="40"/>
      <c r="F67" s="70"/>
      <c r="G67" s="36"/>
      <c r="H67" s="53"/>
      <c r="I67" s="36"/>
      <c r="J67" s="36"/>
      <c r="K67" s="72"/>
      <c r="L67" s="83"/>
      <c r="M67" s="62" t="str">
        <f t="shared" si="2"/>
        <v/>
      </c>
      <c r="N67" s="18" t="str">
        <f t="shared" si="3"/>
        <v/>
      </c>
      <c r="O67" s="18" t="e">
        <f t="shared" si="4"/>
        <v>#VALUE!</v>
      </c>
      <c r="P67" s="18" t="e">
        <f t="shared" si="5"/>
        <v>#VALUE!</v>
      </c>
      <c r="Q67" s="18" t="str">
        <f t="shared" si="6"/>
        <v/>
      </c>
      <c r="R67" s="18" t="e">
        <f t="shared" si="7"/>
        <v>#VALUE!</v>
      </c>
      <c r="S67" s="18">
        <f t="shared" si="8"/>
        <v>0</v>
      </c>
      <c r="T67" s="18" t="e">
        <f t="shared" si="9"/>
        <v>#VALUE!</v>
      </c>
      <c r="U67" s="26" t="str">
        <f t="shared" si="10"/>
        <v>OK</v>
      </c>
      <c r="V67" s="21" t="str">
        <f>IF(X67="","",IF(Lookups!$A$16=0,"Main Site not selected",Lookups!$A$16))</f>
        <v/>
      </c>
      <c r="W67" s="21" t="str">
        <f>IF(X67="","",IF(Lookups!$A$17=0,"Main Site not selected",Lookups!$A$17))</f>
        <v/>
      </c>
      <c r="X67" s="60" t="str">
        <f t="shared" si="11"/>
        <v/>
      </c>
      <c r="Y67" s="59" t="str">
        <f t="shared" si="16"/>
        <v/>
      </c>
      <c r="Z67" s="59" t="str">
        <f t="shared" si="16"/>
        <v/>
      </c>
      <c r="AA67" s="60" t="str">
        <f t="shared" si="16"/>
        <v/>
      </c>
      <c r="AB67" s="60" t="str">
        <f t="shared" si="16"/>
        <v/>
      </c>
      <c r="AC67" s="74" t="str">
        <f t="shared" si="12"/>
        <v/>
      </c>
      <c r="AD67" s="74" t="str">
        <f t="shared" si="12"/>
        <v/>
      </c>
      <c r="AE67" s="75" t="str">
        <f t="shared" si="12"/>
        <v/>
      </c>
      <c r="AF67" s="60" t="str">
        <f t="shared" si="13"/>
        <v/>
      </c>
      <c r="AG67" s="60" t="str">
        <f>IFERROR(IF(X67&lt;&gt;"",IF(AF67&lt;&gt;"",VLOOKUP(AF67,'big site list'!$B$2:$C$343,2,FALSE),""),""),Preplist!$F$21)</f>
        <v/>
      </c>
      <c r="AI67" s="42">
        <v>64</v>
      </c>
      <c r="AM67" s="42" t="str">
        <f>IF(X67&lt;&gt;"",AND($Y67&gt;=DATEVALUE("01/01/1900"),$Y67&lt;Lookups!$A$10),"")</f>
        <v/>
      </c>
      <c r="AN67" s="42" t="str">
        <f>IF(X67&lt;&gt;"",AND($Z67&gt;=DATEVALUE("01/01/2020"),$Z67&lt;=Lookups!$A$10),"")</f>
        <v/>
      </c>
      <c r="AO67" s="42" t="str">
        <f>IF(X67&lt;&gt;"",IFERROR(VLOOKUP(AA67,Lookups!$A$2:$A$6,1,FALSE),FALSE),"")</f>
        <v/>
      </c>
      <c r="AP67" s="42" t="b">
        <f t="shared" si="14"/>
        <v>1</v>
      </c>
      <c r="AQ67" s="42" t="str">
        <f>IF(X67&lt;&gt;"",IFERROR(VLOOKUP(AC67,Lookups!$A$24:$A$26,1,FALSE),FALSE),"")</f>
        <v/>
      </c>
      <c r="AR67" s="42" t="str">
        <f>IF(X67&lt;&gt;"",IFERROR(VLOOKUP(AD67,Lookups!$A$30:$A$34,1,FALSE),FALSE),"")</f>
        <v/>
      </c>
      <c r="AS67" s="42" t="str">
        <f>IF(X67&lt;&gt;"",AND($AE67&gt;=DATEVALUE("01/01/2020"),$AE67&lt;=Lookups!$A$10),"")</f>
        <v/>
      </c>
    </row>
    <row r="68" spans="1:45" x14ac:dyDescent="0.35">
      <c r="A68" s="41"/>
      <c r="B68" s="67"/>
      <c r="C68" s="40"/>
      <c r="D68" s="69"/>
      <c r="E68" s="40"/>
      <c r="F68" s="70"/>
      <c r="G68" s="36"/>
      <c r="H68" s="53"/>
      <c r="I68" s="36"/>
      <c r="J68" s="36"/>
      <c r="K68" s="72"/>
      <c r="L68" s="83"/>
      <c r="M68" s="62" t="str">
        <f t="shared" si="2"/>
        <v/>
      </c>
      <c r="N68" s="18" t="str">
        <f t="shared" si="3"/>
        <v/>
      </c>
      <c r="O68" s="18" t="e">
        <f t="shared" si="4"/>
        <v>#VALUE!</v>
      </c>
      <c r="P68" s="18" t="e">
        <f t="shared" si="5"/>
        <v>#VALUE!</v>
      </c>
      <c r="Q68" s="18" t="str">
        <f t="shared" si="6"/>
        <v/>
      </c>
      <c r="R68" s="18" t="e">
        <f t="shared" si="7"/>
        <v>#VALUE!</v>
      </c>
      <c r="S68" s="18">
        <f t="shared" si="8"/>
        <v>0</v>
      </c>
      <c r="T68" s="18" t="e">
        <f t="shared" si="9"/>
        <v>#VALUE!</v>
      </c>
      <c r="U68" s="26" t="str">
        <f t="shared" si="10"/>
        <v>OK</v>
      </c>
      <c r="V68" s="21" t="str">
        <f>IF(X68="","",IF(Lookups!$A$16=0,"Main Site not selected",Lookups!$A$16))</f>
        <v/>
      </c>
      <c r="W68" s="21" t="str">
        <f>IF(X68="","",IF(Lookups!$A$17=0,"Main Site not selected",Lookups!$A$17))</f>
        <v/>
      </c>
      <c r="X68" s="60" t="str">
        <f t="shared" si="11"/>
        <v/>
      </c>
      <c r="Y68" s="59" t="str">
        <f t="shared" ref="Y68:AA87" si="17">IF(INDEX($A$4:$H$258,$AI68,Y$3)="","",INDEX($A$4:$H$258,$AI68,Y$3))</f>
        <v/>
      </c>
      <c r="Z68" s="59" t="str">
        <f t="shared" si="17"/>
        <v/>
      </c>
      <c r="AA68" s="60" t="str">
        <f t="shared" si="17"/>
        <v/>
      </c>
      <c r="AB68" s="60" t="str">
        <f t="shared" ref="AB68:AB131" si="18">IF(INDEX($A$4:$H$258,$AI68,AB$3)="","",INDEX($A$4:$H$258,$AI68,AB$3))</f>
        <v/>
      </c>
      <c r="AC68" s="74" t="str">
        <f t="shared" si="12"/>
        <v/>
      </c>
      <c r="AD68" s="74" t="str">
        <f t="shared" si="12"/>
        <v/>
      </c>
      <c r="AE68" s="75" t="str">
        <f t="shared" si="12"/>
        <v/>
      </c>
      <c r="AF68" s="60" t="str">
        <f t="shared" si="13"/>
        <v/>
      </c>
      <c r="AG68" s="60" t="str">
        <f>IFERROR(IF(X68&lt;&gt;"",IF(AF68&lt;&gt;"",VLOOKUP(AF68,'big site list'!$B$2:$C$343,2,FALSE),""),""),Preplist!$F$21)</f>
        <v/>
      </c>
      <c r="AI68" s="42">
        <v>65</v>
      </c>
      <c r="AM68" s="42" t="str">
        <f>IF(X68&lt;&gt;"",AND($Y68&gt;=DATEVALUE("01/01/1900"),$Y68&lt;Lookups!$A$10),"")</f>
        <v/>
      </c>
      <c r="AN68" s="42" t="str">
        <f>IF(X68&lt;&gt;"",AND($Z68&gt;=DATEVALUE("01/01/2020"),$Z68&lt;=Lookups!$A$10),"")</f>
        <v/>
      </c>
      <c r="AO68" s="42" t="str">
        <f>IF(X68&lt;&gt;"",IFERROR(VLOOKUP(AA68,Lookups!$A$2:$A$6,1,FALSE),FALSE),"")</f>
        <v/>
      </c>
      <c r="AP68" s="42" t="b">
        <f t="shared" si="14"/>
        <v>1</v>
      </c>
      <c r="AQ68" s="42" t="str">
        <f>IF(X68&lt;&gt;"",IFERROR(VLOOKUP(AC68,Lookups!$A$24:$A$26,1,FALSE),FALSE),"")</f>
        <v/>
      </c>
      <c r="AR68" s="42" t="str">
        <f>IF(X68&lt;&gt;"",IFERROR(VLOOKUP(AD68,Lookups!$A$30:$A$34,1,FALSE),FALSE),"")</f>
        <v/>
      </c>
      <c r="AS68" s="42" t="str">
        <f>IF(X68&lt;&gt;"",AND($AE68&gt;=DATEVALUE("01/01/2020"),$AE68&lt;=Lookups!$A$10),"")</f>
        <v/>
      </c>
    </row>
    <row r="69" spans="1:45" x14ac:dyDescent="0.35">
      <c r="A69" s="41"/>
      <c r="B69" s="67"/>
      <c r="C69" s="40"/>
      <c r="D69" s="69"/>
      <c r="E69" s="40"/>
      <c r="F69" s="70"/>
      <c r="G69" s="36"/>
      <c r="H69" s="53"/>
      <c r="I69" s="36"/>
      <c r="J69" s="36"/>
      <c r="K69" s="72"/>
      <c r="L69" s="83"/>
      <c r="M69" s="62" t="str">
        <f t="shared" ref="M69:M132" si="19">SUBSTITUTE(IF(INDEX($A$4:$H$258,$AI69,1)="","",INDEX($A$4:$H$258,$AI69,1))," ","")</f>
        <v/>
      </c>
      <c r="N69" s="18" t="str">
        <f t="shared" ref="N69:N132" si="20">LEFT(X69,9)</f>
        <v/>
      </c>
      <c r="O69" s="18" t="e">
        <f t="shared" ref="O69:O132" si="21">MOD(MID(N69,1,1)*10+MID(N69,2,1)*9+MID(N69,3,1)*8+MID(N69,4,1)*7+MID(N69,5,1)*6+MID(N69,6,1)*5+MID(N69,7,1)*4+MID(N69,8,1)*3+MID(N69,9,1)*2,11)</f>
        <v>#VALUE!</v>
      </c>
      <c r="P69" s="18" t="e">
        <f t="shared" ref="P69:P132" si="22">IF(O69=0, 0,IF(O69=1,"N/A",11-O69))</f>
        <v>#VALUE!</v>
      </c>
      <c r="Q69" s="18" t="str">
        <f t="shared" ref="Q69:Q132" si="23">RIGHT(X69,1)</f>
        <v/>
      </c>
      <c r="R69" s="18" t="e">
        <f t="shared" ref="R69:R132" si="24">AND(P69=VALUE(Q69))</f>
        <v>#VALUE!</v>
      </c>
      <c r="S69" s="18">
        <f t="shared" ref="S69:S132" si="25">LEN(X69)</f>
        <v>0</v>
      </c>
      <c r="T69" s="18" t="e">
        <f t="shared" ref="T69:T132" si="26">AND(R69=TRUE,S69=10)</f>
        <v>#VALUE!</v>
      </c>
      <c r="U69" s="26" t="str">
        <f t="shared" ref="U69:U132" si="27">IF(S69=0,"OK",IFERROR(T69,FALSE))</f>
        <v>OK</v>
      </c>
      <c r="V69" s="21" t="str">
        <f>IF(X69="","",IF(Lookups!$A$16=0,"Main Site not selected",Lookups!$A$16))</f>
        <v/>
      </c>
      <c r="W69" s="21" t="str">
        <f>IF(X69="","",IF(Lookups!$A$17=0,"Main Site not selected",Lookups!$A$17))</f>
        <v/>
      </c>
      <c r="X69" s="60" t="str">
        <f t="shared" ref="X69:X132" si="28">IF(M69="","",M69)</f>
        <v/>
      </c>
      <c r="Y69" s="59" t="str">
        <f t="shared" si="17"/>
        <v/>
      </c>
      <c r="Z69" s="59" t="str">
        <f t="shared" si="17"/>
        <v/>
      </c>
      <c r="AA69" s="60" t="str">
        <f t="shared" si="17"/>
        <v/>
      </c>
      <c r="AB69" s="60" t="str">
        <f t="shared" si="18"/>
        <v/>
      </c>
      <c r="AC69" s="74" t="str">
        <f t="shared" ref="AC69:AE100" si="29">IF(INDEX($A$4:$K$258,$AI69,AC$3)="","",INDEX($A$4:$K$258,$AI69,AC$3))</f>
        <v/>
      </c>
      <c r="AD69" s="74" t="str">
        <f t="shared" si="29"/>
        <v/>
      </c>
      <c r="AE69" s="75" t="str">
        <f t="shared" si="29"/>
        <v/>
      </c>
      <c r="AF69" s="60" t="str">
        <f t="shared" ref="AF69:AF132" si="30">IF(X69&lt;&gt;"",AB69,"")</f>
        <v/>
      </c>
      <c r="AG69" s="60" t="str">
        <f>IFERROR(IF(X69&lt;&gt;"",IF(AF69&lt;&gt;"",VLOOKUP(AF69,'big site list'!$B$2:$C$343,2,FALSE),""),""),Preplist!$F$21)</f>
        <v/>
      </c>
      <c r="AI69" s="42">
        <v>66</v>
      </c>
      <c r="AM69" s="42" t="str">
        <f>IF(X69&lt;&gt;"",AND($Y69&gt;=DATEVALUE("01/01/1900"),$Y69&lt;Lookups!$A$10),"")</f>
        <v/>
      </c>
      <c r="AN69" s="42" t="str">
        <f>IF(X69&lt;&gt;"",AND($Z69&gt;=DATEVALUE("01/01/2020"),$Z69&lt;=Lookups!$A$10),"")</f>
        <v/>
      </c>
      <c r="AO69" s="42" t="str">
        <f>IF(X69&lt;&gt;"",IFERROR(VLOOKUP(AA69,Lookups!$A$2:$A$6,1,FALSE),FALSE),"")</f>
        <v/>
      </c>
      <c r="AP69" s="42" t="b">
        <f t="shared" ref="AP69:AP132" si="31">IF(AO69&lt;&gt;FALSE,TRUE)</f>
        <v>1</v>
      </c>
      <c r="AQ69" s="42" t="str">
        <f>IF(X69&lt;&gt;"",IFERROR(VLOOKUP(AC69,Lookups!$A$24:$A$26,1,FALSE),FALSE),"")</f>
        <v/>
      </c>
      <c r="AR69" s="42" t="str">
        <f>IF(X69&lt;&gt;"",IFERROR(VLOOKUP(AD69,Lookups!$A$30:$A$34,1,FALSE),FALSE),"")</f>
        <v/>
      </c>
      <c r="AS69" s="42" t="str">
        <f>IF(X69&lt;&gt;"",AND($AE69&gt;=DATEVALUE("01/01/2020"),$AE69&lt;=Lookups!$A$10),"")</f>
        <v/>
      </c>
    </row>
    <row r="70" spans="1:45" x14ac:dyDescent="0.35">
      <c r="A70" s="41"/>
      <c r="B70" s="67"/>
      <c r="C70" s="40"/>
      <c r="D70" s="69"/>
      <c r="E70" s="40"/>
      <c r="F70" s="70"/>
      <c r="G70" s="36"/>
      <c r="H70" s="53"/>
      <c r="I70" s="36"/>
      <c r="J70" s="36"/>
      <c r="K70" s="72"/>
      <c r="L70" s="83"/>
      <c r="M70" s="62" t="str">
        <f t="shared" si="19"/>
        <v/>
      </c>
      <c r="N70" s="18" t="str">
        <f t="shared" si="20"/>
        <v/>
      </c>
      <c r="O70" s="18" t="e">
        <f t="shared" si="21"/>
        <v>#VALUE!</v>
      </c>
      <c r="P70" s="18" t="e">
        <f t="shared" si="22"/>
        <v>#VALUE!</v>
      </c>
      <c r="Q70" s="18" t="str">
        <f t="shared" si="23"/>
        <v/>
      </c>
      <c r="R70" s="18" t="e">
        <f t="shared" si="24"/>
        <v>#VALUE!</v>
      </c>
      <c r="S70" s="18">
        <f t="shared" si="25"/>
        <v>0</v>
      </c>
      <c r="T70" s="18" t="e">
        <f t="shared" si="26"/>
        <v>#VALUE!</v>
      </c>
      <c r="U70" s="26" t="str">
        <f t="shared" si="27"/>
        <v>OK</v>
      </c>
      <c r="V70" s="21" t="str">
        <f>IF(X70="","",IF(Lookups!$A$16=0,"Main Site not selected",Lookups!$A$16))</f>
        <v/>
      </c>
      <c r="W70" s="21" t="str">
        <f>IF(X70="","",IF(Lookups!$A$17=0,"Main Site not selected",Lookups!$A$17))</f>
        <v/>
      </c>
      <c r="X70" s="60" t="str">
        <f t="shared" si="28"/>
        <v/>
      </c>
      <c r="Y70" s="59" t="str">
        <f t="shared" si="17"/>
        <v/>
      </c>
      <c r="Z70" s="59" t="str">
        <f t="shared" si="17"/>
        <v/>
      </c>
      <c r="AA70" s="60" t="str">
        <f t="shared" si="17"/>
        <v/>
      </c>
      <c r="AB70" s="60" t="str">
        <f t="shared" si="18"/>
        <v/>
      </c>
      <c r="AC70" s="74" t="str">
        <f t="shared" si="29"/>
        <v/>
      </c>
      <c r="AD70" s="74" t="str">
        <f t="shared" si="29"/>
        <v/>
      </c>
      <c r="AE70" s="75" t="str">
        <f t="shared" si="29"/>
        <v/>
      </c>
      <c r="AF70" s="60" t="str">
        <f t="shared" si="30"/>
        <v/>
      </c>
      <c r="AG70" s="60" t="str">
        <f>IFERROR(IF(X70&lt;&gt;"",IF(AF70&lt;&gt;"",VLOOKUP(AF70,'big site list'!$B$2:$C$343,2,FALSE),""),""),Preplist!$F$21)</f>
        <v/>
      </c>
      <c r="AI70" s="42">
        <v>67</v>
      </c>
      <c r="AM70" s="42" t="str">
        <f>IF(X70&lt;&gt;"",AND($Y70&gt;=DATEVALUE("01/01/1900"),$Y70&lt;Lookups!$A$10),"")</f>
        <v/>
      </c>
      <c r="AN70" s="42" t="str">
        <f>IF(X70&lt;&gt;"",AND($Z70&gt;=DATEVALUE("01/01/2020"),$Z70&lt;=Lookups!$A$10),"")</f>
        <v/>
      </c>
      <c r="AO70" s="42" t="str">
        <f>IF(X70&lt;&gt;"",IFERROR(VLOOKUP(AA70,Lookups!$A$2:$A$6,1,FALSE),FALSE),"")</f>
        <v/>
      </c>
      <c r="AP70" s="42" t="b">
        <f t="shared" si="31"/>
        <v>1</v>
      </c>
      <c r="AQ70" s="42" t="str">
        <f>IF(X70&lt;&gt;"",IFERROR(VLOOKUP(AC70,Lookups!$A$24:$A$26,1,FALSE),FALSE),"")</f>
        <v/>
      </c>
      <c r="AR70" s="42" t="str">
        <f>IF(X70&lt;&gt;"",IFERROR(VLOOKUP(AD70,Lookups!$A$30:$A$34,1,FALSE),FALSE),"")</f>
        <v/>
      </c>
      <c r="AS70" s="42" t="str">
        <f>IF(X70&lt;&gt;"",AND($AE70&gt;=DATEVALUE("01/01/2020"),$AE70&lt;=Lookups!$A$10),"")</f>
        <v/>
      </c>
    </row>
    <row r="71" spans="1:45" x14ac:dyDescent="0.35">
      <c r="A71" s="41"/>
      <c r="B71" s="67"/>
      <c r="C71" s="40"/>
      <c r="D71" s="69"/>
      <c r="E71" s="40"/>
      <c r="F71" s="70"/>
      <c r="G71" s="36"/>
      <c r="H71" s="53"/>
      <c r="I71" s="36"/>
      <c r="J71" s="36"/>
      <c r="K71" s="72"/>
      <c r="L71" s="83"/>
      <c r="M71" s="62" t="str">
        <f t="shared" si="19"/>
        <v/>
      </c>
      <c r="N71" s="18" t="str">
        <f t="shared" si="20"/>
        <v/>
      </c>
      <c r="O71" s="18" t="e">
        <f t="shared" si="21"/>
        <v>#VALUE!</v>
      </c>
      <c r="P71" s="18" t="e">
        <f t="shared" si="22"/>
        <v>#VALUE!</v>
      </c>
      <c r="Q71" s="18" t="str">
        <f t="shared" si="23"/>
        <v/>
      </c>
      <c r="R71" s="18" t="e">
        <f t="shared" si="24"/>
        <v>#VALUE!</v>
      </c>
      <c r="S71" s="18">
        <f t="shared" si="25"/>
        <v>0</v>
      </c>
      <c r="T71" s="18" t="e">
        <f t="shared" si="26"/>
        <v>#VALUE!</v>
      </c>
      <c r="U71" s="26" t="str">
        <f t="shared" si="27"/>
        <v>OK</v>
      </c>
      <c r="V71" s="21" t="str">
        <f>IF(X71="","",IF(Lookups!$A$16=0,"Main Site not selected",Lookups!$A$16))</f>
        <v/>
      </c>
      <c r="W71" s="21" t="str">
        <f>IF(X71="","",IF(Lookups!$A$17=0,"Main Site not selected",Lookups!$A$17))</f>
        <v/>
      </c>
      <c r="X71" s="60" t="str">
        <f t="shared" si="28"/>
        <v/>
      </c>
      <c r="Y71" s="59" t="str">
        <f t="shared" si="17"/>
        <v/>
      </c>
      <c r="Z71" s="59" t="str">
        <f t="shared" si="17"/>
        <v/>
      </c>
      <c r="AA71" s="60" t="str">
        <f t="shared" si="17"/>
        <v/>
      </c>
      <c r="AB71" s="60" t="str">
        <f t="shared" si="18"/>
        <v/>
      </c>
      <c r="AC71" s="74" t="str">
        <f t="shared" si="29"/>
        <v/>
      </c>
      <c r="AD71" s="74" t="str">
        <f t="shared" si="29"/>
        <v/>
      </c>
      <c r="AE71" s="75" t="str">
        <f t="shared" si="29"/>
        <v/>
      </c>
      <c r="AF71" s="60" t="str">
        <f t="shared" si="30"/>
        <v/>
      </c>
      <c r="AG71" s="60" t="str">
        <f>IFERROR(IF(X71&lt;&gt;"",IF(AF71&lt;&gt;"",VLOOKUP(AF71,'big site list'!$B$2:$C$343,2,FALSE),""),""),Preplist!$F$21)</f>
        <v/>
      </c>
      <c r="AI71" s="42">
        <v>68</v>
      </c>
      <c r="AM71" s="42" t="str">
        <f>IF(X71&lt;&gt;"",AND($Y71&gt;=DATEVALUE("01/01/1900"),$Y71&lt;Lookups!$A$10),"")</f>
        <v/>
      </c>
      <c r="AN71" s="42" t="str">
        <f>IF(X71&lt;&gt;"",AND($Z71&gt;=DATEVALUE("01/01/2020"),$Z71&lt;=Lookups!$A$10),"")</f>
        <v/>
      </c>
      <c r="AO71" s="42" t="str">
        <f>IF(X71&lt;&gt;"",IFERROR(VLOOKUP(AA71,Lookups!$A$2:$A$6,1,FALSE),FALSE),"")</f>
        <v/>
      </c>
      <c r="AP71" s="42" t="b">
        <f t="shared" si="31"/>
        <v>1</v>
      </c>
      <c r="AQ71" s="42" t="str">
        <f>IF(X71&lt;&gt;"",IFERROR(VLOOKUP(AC71,Lookups!$A$24:$A$26,1,FALSE),FALSE),"")</f>
        <v/>
      </c>
      <c r="AR71" s="42" t="str">
        <f>IF(X71&lt;&gt;"",IFERROR(VLOOKUP(AD71,Lookups!$A$30:$A$34,1,FALSE),FALSE),"")</f>
        <v/>
      </c>
      <c r="AS71" s="42" t="str">
        <f>IF(X71&lt;&gt;"",AND($AE71&gt;=DATEVALUE("01/01/2020"),$AE71&lt;=Lookups!$A$10),"")</f>
        <v/>
      </c>
    </row>
    <row r="72" spans="1:45" x14ac:dyDescent="0.35">
      <c r="A72" s="41"/>
      <c r="B72" s="67"/>
      <c r="C72" s="40"/>
      <c r="D72" s="69"/>
      <c r="E72" s="40"/>
      <c r="F72" s="70"/>
      <c r="G72" s="36"/>
      <c r="H72" s="53"/>
      <c r="I72" s="36"/>
      <c r="J72" s="36"/>
      <c r="K72" s="72"/>
      <c r="L72" s="83"/>
      <c r="M72" s="62" t="str">
        <f t="shared" si="19"/>
        <v/>
      </c>
      <c r="N72" s="18" t="str">
        <f t="shared" si="20"/>
        <v/>
      </c>
      <c r="O72" s="18" t="e">
        <f t="shared" si="21"/>
        <v>#VALUE!</v>
      </c>
      <c r="P72" s="18" t="e">
        <f t="shared" si="22"/>
        <v>#VALUE!</v>
      </c>
      <c r="Q72" s="18" t="str">
        <f t="shared" si="23"/>
        <v/>
      </c>
      <c r="R72" s="18" t="e">
        <f t="shared" si="24"/>
        <v>#VALUE!</v>
      </c>
      <c r="S72" s="18">
        <f t="shared" si="25"/>
        <v>0</v>
      </c>
      <c r="T72" s="18" t="e">
        <f t="shared" si="26"/>
        <v>#VALUE!</v>
      </c>
      <c r="U72" s="26" t="str">
        <f t="shared" si="27"/>
        <v>OK</v>
      </c>
      <c r="V72" s="21" t="str">
        <f>IF(X72="","",IF(Lookups!$A$16=0,"Main Site not selected",Lookups!$A$16))</f>
        <v/>
      </c>
      <c r="W72" s="21" t="str">
        <f>IF(X72="","",IF(Lookups!$A$17=0,"Main Site not selected",Lookups!$A$17))</f>
        <v/>
      </c>
      <c r="X72" s="60" t="str">
        <f t="shared" si="28"/>
        <v/>
      </c>
      <c r="Y72" s="59" t="str">
        <f t="shared" si="17"/>
        <v/>
      </c>
      <c r="Z72" s="59" t="str">
        <f t="shared" si="17"/>
        <v/>
      </c>
      <c r="AA72" s="60" t="str">
        <f t="shared" si="17"/>
        <v/>
      </c>
      <c r="AB72" s="60" t="str">
        <f t="shared" si="18"/>
        <v/>
      </c>
      <c r="AC72" s="74" t="str">
        <f t="shared" si="29"/>
        <v/>
      </c>
      <c r="AD72" s="74" t="str">
        <f t="shared" si="29"/>
        <v/>
      </c>
      <c r="AE72" s="75" t="str">
        <f t="shared" si="29"/>
        <v/>
      </c>
      <c r="AF72" s="60" t="str">
        <f t="shared" si="30"/>
        <v/>
      </c>
      <c r="AG72" s="60" t="str">
        <f>IFERROR(IF(X72&lt;&gt;"",IF(AF72&lt;&gt;"",VLOOKUP(AF72,'big site list'!$B$2:$C$343,2,FALSE),""),""),Preplist!$F$21)</f>
        <v/>
      </c>
      <c r="AI72" s="42">
        <v>69</v>
      </c>
      <c r="AM72" s="42" t="str">
        <f>IF(X72&lt;&gt;"",AND($Y72&gt;=DATEVALUE("01/01/1900"),$Y72&lt;Lookups!$A$10),"")</f>
        <v/>
      </c>
      <c r="AN72" s="42" t="str">
        <f>IF(X72&lt;&gt;"",AND($Z72&gt;=DATEVALUE("01/01/2020"),$Z72&lt;=Lookups!$A$10),"")</f>
        <v/>
      </c>
      <c r="AO72" s="42" t="str">
        <f>IF(X72&lt;&gt;"",IFERROR(VLOOKUP(AA72,Lookups!$A$2:$A$6,1,FALSE),FALSE),"")</f>
        <v/>
      </c>
      <c r="AP72" s="42" t="b">
        <f t="shared" si="31"/>
        <v>1</v>
      </c>
      <c r="AQ72" s="42" t="str">
        <f>IF(X72&lt;&gt;"",IFERROR(VLOOKUP(AC72,Lookups!$A$24:$A$26,1,FALSE),FALSE),"")</f>
        <v/>
      </c>
      <c r="AR72" s="42" t="str">
        <f>IF(X72&lt;&gt;"",IFERROR(VLOOKUP(AD72,Lookups!$A$30:$A$34,1,FALSE),FALSE),"")</f>
        <v/>
      </c>
      <c r="AS72" s="42" t="str">
        <f>IF(X72&lt;&gt;"",AND($AE72&gt;=DATEVALUE("01/01/2020"),$AE72&lt;=Lookups!$A$10),"")</f>
        <v/>
      </c>
    </row>
    <row r="73" spans="1:45" x14ac:dyDescent="0.35">
      <c r="A73" s="41"/>
      <c r="B73" s="67"/>
      <c r="C73" s="40"/>
      <c r="D73" s="69"/>
      <c r="E73" s="40"/>
      <c r="F73" s="70"/>
      <c r="G73" s="36"/>
      <c r="H73" s="53"/>
      <c r="I73" s="36"/>
      <c r="J73" s="36"/>
      <c r="K73" s="72"/>
      <c r="L73" s="83"/>
      <c r="M73" s="62" t="str">
        <f t="shared" si="19"/>
        <v/>
      </c>
      <c r="N73" s="18" t="str">
        <f t="shared" si="20"/>
        <v/>
      </c>
      <c r="O73" s="18" t="e">
        <f t="shared" si="21"/>
        <v>#VALUE!</v>
      </c>
      <c r="P73" s="18" t="e">
        <f t="shared" si="22"/>
        <v>#VALUE!</v>
      </c>
      <c r="Q73" s="18" t="str">
        <f t="shared" si="23"/>
        <v/>
      </c>
      <c r="R73" s="18" t="e">
        <f t="shared" si="24"/>
        <v>#VALUE!</v>
      </c>
      <c r="S73" s="18">
        <f t="shared" si="25"/>
        <v>0</v>
      </c>
      <c r="T73" s="18" t="e">
        <f t="shared" si="26"/>
        <v>#VALUE!</v>
      </c>
      <c r="U73" s="26" t="str">
        <f t="shared" si="27"/>
        <v>OK</v>
      </c>
      <c r="V73" s="21" t="str">
        <f>IF(X73="","",IF(Lookups!$A$16=0,"Main Site not selected",Lookups!$A$16))</f>
        <v/>
      </c>
      <c r="W73" s="21" t="str">
        <f>IF(X73="","",IF(Lookups!$A$17=0,"Main Site not selected",Lookups!$A$17))</f>
        <v/>
      </c>
      <c r="X73" s="60" t="str">
        <f t="shared" si="28"/>
        <v/>
      </c>
      <c r="Y73" s="59" t="str">
        <f t="shared" si="17"/>
        <v/>
      </c>
      <c r="Z73" s="59" t="str">
        <f t="shared" si="17"/>
        <v/>
      </c>
      <c r="AA73" s="60" t="str">
        <f t="shared" si="17"/>
        <v/>
      </c>
      <c r="AB73" s="60" t="str">
        <f t="shared" si="18"/>
        <v/>
      </c>
      <c r="AC73" s="74" t="str">
        <f t="shared" si="29"/>
        <v/>
      </c>
      <c r="AD73" s="74" t="str">
        <f t="shared" si="29"/>
        <v/>
      </c>
      <c r="AE73" s="75" t="str">
        <f t="shared" si="29"/>
        <v/>
      </c>
      <c r="AF73" s="60" t="str">
        <f t="shared" si="30"/>
        <v/>
      </c>
      <c r="AG73" s="60" t="str">
        <f>IFERROR(IF(X73&lt;&gt;"",IF(AF73&lt;&gt;"",VLOOKUP(AF73,'big site list'!$B$2:$C$343,2,FALSE),""),""),Preplist!$F$21)</f>
        <v/>
      </c>
      <c r="AI73" s="42">
        <v>70</v>
      </c>
      <c r="AM73" s="42" t="str">
        <f>IF(X73&lt;&gt;"",AND($Y73&gt;=DATEVALUE("01/01/1900"),$Y73&lt;Lookups!$A$10),"")</f>
        <v/>
      </c>
      <c r="AN73" s="42" t="str">
        <f>IF(X73&lt;&gt;"",AND($Z73&gt;=DATEVALUE("01/01/2020"),$Z73&lt;=Lookups!$A$10),"")</f>
        <v/>
      </c>
      <c r="AO73" s="42" t="str">
        <f>IF(X73&lt;&gt;"",IFERROR(VLOOKUP(AA73,Lookups!$A$2:$A$6,1,FALSE),FALSE),"")</f>
        <v/>
      </c>
      <c r="AP73" s="42" t="b">
        <f t="shared" si="31"/>
        <v>1</v>
      </c>
      <c r="AQ73" s="42" t="str">
        <f>IF(X73&lt;&gt;"",IFERROR(VLOOKUP(AC73,Lookups!$A$24:$A$26,1,FALSE),FALSE),"")</f>
        <v/>
      </c>
      <c r="AR73" s="42" t="str">
        <f>IF(X73&lt;&gt;"",IFERROR(VLOOKUP(AD73,Lookups!$A$30:$A$34,1,FALSE),FALSE),"")</f>
        <v/>
      </c>
      <c r="AS73" s="42" t="str">
        <f>IF(X73&lt;&gt;"",AND($AE73&gt;=DATEVALUE("01/01/2020"),$AE73&lt;=Lookups!$A$10),"")</f>
        <v/>
      </c>
    </row>
    <row r="74" spans="1:45" x14ac:dyDescent="0.35">
      <c r="A74" s="41"/>
      <c r="B74" s="67"/>
      <c r="C74" s="40"/>
      <c r="D74" s="69"/>
      <c r="E74" s="40"/>
      <c r="F74" s="70"/>
      <c r="G74" s="36"/>
      <c r="H74" s="53"/>
      <c r="I74" s="36"/>
      <c r="J74" s="36"/>
      <c r="K74" s="72"/>
      <c r="L74" s="83"/>
      <c r="M74" s="62" t="str">
        <f t="shared" si="19"/>
        <v/>
      </c>
      <c r="N74" s="18" t="str">
        <f t="shared" si="20"/>
        <v/>
      </c>
      <c r="O74" s="18" t="e">
        <f t="shared" si="21"/>
        <v>#VALUE!</v>
      </c>
      <c r="P74" s="18" t="e">
        <f t="shared" si="22"/>
        <v>#VALUE!</v>
      </c>
      <c r="Q74" s="18" t="str">
        <f t="shared" si="23"/>
        <v/>
      </c>
      <c r="R74" s="18" t="e">
        <f t="shared" si="24"/>
        <v>#VALUE!</v>
      </c>
      <c r="S74" s="18">
        <f t="shared" si="25"/>
        <v>0</v>
      </c>
      <c r="T74" s="18" t="e">
        <f t="shared" si="26"/>
        <v>#VALUE!</v>
      </c>
      <c r="U74" s="26" t="str">
        <f t="shared" si="27"/>
        <v>OK</v>
      </c>
      <c r="V74" s="21" t="str">
        <f>IF(X74="","",IF(Lookups!$A$16=0,"Main Site not selected",Lookups!$A$16))</f>
        <v/>
      </c>
      <c r="W74" s="21" t="str">
        <f>IF(X74="","",IF(Lookups!$A$17=0,"Main Site not selected",Lookups!$A$17))</f>
        <v/>
      </c>
      <c r="X74" s="60" t="str">
        <f t="shared" si="28"/>
        <v/>
      </c>
      <c r="Y74" s="59" t="str">
        <f t="shared" si="17"/>
        <v/>
      </c>
      <c r="Z74" s="59" t="str">
        <f t="shared" si="17"/>
        <v/>
      </c>
      <c r="AA74" s="60" t="str">
        <f t="shared" si="17"/>
        <v/>
      </c>
      <c r="AB74" s="60" t="str">
        <f t="shared" si="18"/>
        <v/>
      </c>
      <c r="AC74" s="74" t="str">
        <f t="shared" si="29"/>
        <v/>
      </c>
      <c r="AD74" s="74" t="str">
        <f t="shared" si="29"/>
        <v/>
      </c>
      <c r="AE74" s="75" t="str">
        <f t="shared" si="29"/>
        <v/>
      </c>
      <c r="AF74" s="60" t="str">
        <f t="shared" si="30"/>
        <v/>
      </c>
      <c r="AG74" s="60" t="str">
        <f>IFERROR(IF(X74&lt;&gt;"",IF(AF74&lt;&gt;"",VLOOKUP(AF74,'big site list'!$B$2:$C$343,2,FALSE),""),""),Preplist!$F$21)</f>
        <v/>
      </c>
      <c r="AI74" s="42">
        <v>71</v>
      </c>
      <c r="AM74" s="42" t="str">
        <f>IF(X74&lt;&gt;"",AND($Y74&gt;=DATEVALUE("01/01/1900"),$Y74&lt;Lookups!$A$10),"")</f>
        <v/>
      </c>
      <c r="AN74" s="42" t="str">
        <f>IF(X74&lt;&gt;"",AND($Z74&gt;=DATEVALUE("01/01/2020"),$Z74&lt;=Lookups!$A$10),"")</f>
        <v/>
      </c>
      <c r="AO74" s="42" t="str">
        <f>IF(X74&lt;&gt;"",IFERROR(VLOOKUP(AA74,Lookups!$A$2:$A$6,1,FALSE),FALSE),"")</f>
        <v/>
      </c>
      <c r="AP74" s="42" t="b">
        <f t="shared" si="31"/>
        <v>1</v>
      </c>
      <c r="AQ74" s="42" t="str">
        <f>IF(X74&lt;&gt;"",IFERROR(VLOOKUP(AC74,Lookups!$A$24:$A$26,1,FALSE),FALSE),"")</f>
        <v/>
      </c>
      <c r="AR74" s="42" t="str">
        <f>IF(X74&lt;&gt;"",IFERROR(VLOOKUP(AD74,Lookups!$A$30:$A$34,1,FALSE),FALSE),"")</f>
        <v/>
      </c>
      <c r="AS74" s="42" t="str">
        <f>IF(X74&lt;&gt;"",AND($AE74&gt;=DATEVALUE("01/01/2020"),$AE74&lt;=Lookups!$A$10),"")</f>
        <v/>
      </c>
    </row>
    <row r="75" spans="1:45" x14ac:dyDescent="0.35">
      <c r="A75" s="41"/>
      <c r="B75" s="67"/>
      <c r="C75" s="40"/>
      <c r="D75" s="69"/>
      <c r="E75" s="40"/>
      <c r="F75" s="70"/>
      <c r="G75" s="36"/>
      <c r="H75" s="53"/>
      <c r="I75" s="36"/>
      <c r="J75" s="36"/>
      <c r="K75" s="72"/>
      <c r="L75" s="83"/>
      <c r="M75" s="62" t="str">
        <f t="shared" si="19"/>
        <v/>
      </c>
      <c r="N75" s="18" t="str">
        <f t="shared" si="20"/>
        <v/>
      </c>
      <c r="O75" s="18" t="e">
        <f t="shared" si="21"/>
        <v>#VALUE!</v>
      </c>
      <c r="P75" s="18" t="e">
        <f t="shared" si="22"/>
        <v>#VALUE!</v>
      </c>
      <c r="Q75" s="18" t="str">
        <f t="shared" si="23"/>
        <v/>
      </c>
      <c r="R75" s="18" t="e">
        <f t="shared" si="24"/>
        <v>#VALUE!</v>
      </c>
      <c r="S75" s="18">
        <f t="shared" si="25"/>
        <v>0</v>
      </c>
      <c r="T75" s="18" t="e">
        <f t="shared" si="26"/>
        <v>#VALUE!</v>
      </c>
      <c r="U75" s="26" t="str">
        <f t="shared" si="27"/>
        <v>OK</v>
      </c>
      <c r="V75" s="21" t="str">
        <f>IF(X75="","",IF(Lookups!$A$16=0,"Main Site not selected",Lookups!$A$16))</f>
        <v/>
      </c>
      <c r="W75" s="21" t="str">
        <f>IF(X75="","",IF(Lookups!$A$17=0,"Main Site not selected",Lookups!$A$17))</f>
        <v/>
      </c>
      <c r="X75" s="60" t="str">
        <f t="shared" si="28"/>
        <v/>
      </c>
      <c r="Y75" s="59" t="str">
        <f t="shared" si="17"/>
        <v/>
      </c>
      <c r="Z75" s="59" t="str">
        <f t="shared" si="17"/>
        <v/>
      </c>
      <c r="AA75" s="60" t="str">
        <f t="shared" si="17"/>
        <v/>
      </c>
      <c r="AB75" s="60" t="str">
        <f t="shared" si="18"/>
        <v/>
      </c>
      <c r="AC75" s="74" t="str">
        <f t="shared" si="29"/>
        <v/>
      </c>
      <c r="AD75" s="74" t="str">
        <f t="shared" si="29"/>
        <v/>
      </c>
      <c r="AE75" s="75" t="str">
        <f t="shared" si="29"/>
        <v/>
      </c>
      <c r="AF75" s="60" t="str">
        <f t="shared" si="30"/>
        <v/>
      </c>
      <c r="AG75" s="60" t="str">
        <f>IFERROR(IF(X75&lt;&gt;"",IF(AF75&lt;&gt;"",VLOOKUP(AF75,'big site list'!$B$2:$C$343,2,FALSE),""),""),Preplist!$F$21)</f>
        <v/>
      </c>
      <c r="AI75" s="42">
        <v>72</v>
      </c>
      <c r="AM75" s="42" t="str">
        <f>IF(X75&lt;&gt;"",AND($Y75&gt;=DATEVALUE("01/01/1900"),$Y75&lt;Lookups!$A$10),"")</f>
        <v/>
      </c>
      <c r="AN75" s="42" t="str">
        <f>IF(X75&lt;&gt;"",AND($Z75&gt;=DATEVALUE("01/01/2020"),$Z75&lt;=Lookups!$A$10),"")</f>
        <v/>
      </c>
      <c r="AO75" s="42" t="str">
        <f>IF(X75&lt;&gt;"",IFERROR(VLOOKUP(AA75,Lookups!$A$2:$A$6,1,FALSE),FALSE),"")</f>
        <v/>
      </c>
      <c r="AP75" s="42" t="b">
        <f t="shared" si="31"/>
        <v>1</v>
      </c>
      <c r="AQ75" s="42" t="str">
        <f>IF(X75&lt;&gt;"",IFERROR(VLOOKUP(AC75,Lookups!$A$24:$A$26,1,FALSE),FALSE),"")</f>
        <v/>
      </c>
      <c r="AR75" s="42" t="str">
        <f>IF(X75&lt;&gt;"",IFERROR(VLOOKUP(AD75,Lookups!$A$30:$A$34,1,FALSE),FALSE),"")</f>
        <v/>
      </c>
      <c r="AS75" s="42" t="str">
        <f>IF(X75&lt;&gt;"",AND($AE75&gt;=DATEVALUE("01/01/2020"),$AE75&lt;=Lookups!$A$10),"")</f>
        <v/>
      </c>
    </row>
    <row r="76" spans="1:45" x14ac:dyDescent="0.35">
      <c r="A76" s="41"/>
      <c r="B76" s="67"/>
      <c r="C76" s="40"/>
      <c r="D76" s="69"/>
      <c r="E76" s="40"/>
      <c r="F76" s="70"/>
      <c r="G76" s="36"/>
      <c r="H76" s="53"/>
      <c r="I76" s="36"/>
      <c r="J76" s="36"/>
      <c r="K76" s="72"/>
      <c r="L76" s="83"/>
      <c r="M76" s="62" t="str">
        <f t="shared" si="19"/>
        <v/>
      </c>
      <c r="N76" s="18" t="str">
        <f t="shared" si="20"/>
        <v/>
      </c>
      <c r="O76" s="18" t="e">
        <f t="shared" si="21"/>
        <v>#VALUE!</v>
      </c>
      <c r="P76" s="18" t="e">
        <f t="shared" si="22"/>
        <v>#VALUE!</v>
      </c>
      <c r="Q76" s="18" t="str">
        <f t="shared" si="23"/>
        <v/>
      </c>
      <c r="R76" s="18" t="e">
        <f t="shared" si="24"/>
        <v>#VALUE!</v>
      </c>
      <c r="S76" s="18">
        <f t="shared" si="25"/>
        <v>0</v>
      </c>
      <c r="T76" s="18" t="e">
        <f t="shared" si="26"/>
        <v>#VALUE!</v>
      </c>
      <c r="U76" s="26" t="str">
        <f t="shared" si="27"/>
        <v>OK</v>
      </c>
      <c r="V76" s="21" t="str">
        <f>IF(X76="","",IF(Lookups!$A$16=0,"Main Site not selected",Lookups!$A$16))</f>
        <v/>
      </c>
      <c r="W76" s="21" t="str">
        <f>IF(X76="","",IF(Lookups!$A$17=0,"Main Site not selected",Lookups!$A$17))</f>
        <v/>
      </c>
      <c r="X76" s="60" t="str">
        <f t="shared" si="28"/>
        <v/>
      </c>
      <c r="Y76" s="59" t="str">
        <f t="shared" si="17"/>
        <v/>
      </c>
      <c r="Z76" s="59" t="str">
        <f t="shared" si="17"/>
        <v/>
      </c>
      <c r="AA76" s="60" t="str">
        <f t="shared" si="17"/>
        <v/>
      </c>
      <c r="AB76" s="60" t="str">
        <f t="shared" si="18"/>
        <v/>
      </c>
      <c r="AC76" s="74" t="str">
        <f t="shared" si="29"/>
        <v/>
      </c>
      <c r="AD76" s="74" t="str">
        <f t="shared" si="29"/>
        <v/>
      </c>
      <c r="AE76" s="75" t="str">
        <f t="shared" si="29"/>
        <v/>
      </c>
      <c r="AF76" s="60" t="str">
        <f t="shared" si="30"/>
        <v/>
      </c>
      <c r="AG76" s="60" t="str">
        <f>IFERROR(IF(X76&lt;&gt;"",IF(AF76&lt;&gt;"",VLOOKUP(AF76,'big site list'!$B$2:$C$343,2,FALSE),""),""),Preplist!$F$21)</f>
        <v/>
      </c>
      <c r="AI76" s="42">
        <v>73</v>
      </c>
      <c r="AM76" s="42" t="str">
        <f>IF(X76&lt;&gt;"",AND($Y76&gt;=DATEVALUE("01/01/1900"),$Y76&lt;Lookups!$A$10),"")</f>
        <v/>
      </c>
      <c r="AN76" s="42" t="str">
        <f>IF(X76&lt;&gt;"",AND($Z76&gt;=DATEVALUE("01/01/2020"),$Z76&lt;=Lookups!$A$10),"")</f>
        <v/>
      </c>
      <c r="AO76" s="42" t="str">
        <f>IF(X76&lt;&gt;"",IFERROR(VLOOKUP(AA76,Lookups!$A$2:$A$6,1,FALSE),FALSE),"")</f>
        <v/>
      </c>
      <c r="AP76" s="42" t="b">
        <f t="shared" si="31"/>
        <v>1</v>
      </c>
      <c r="AQ76" s="42" t="str">
        <f>IF(X76&lt;&gt;"",IFERROR(VLOOKUP(AC76,Lookups!$A$24:$A$26,1,FALSE),FALSE),"")</f>
        <v/>
      </c>
      <c r="AR76" s="42" t="str">
        <f>IF(X76&lt;&gt;"",IFERROR(VLOOKUP(AD76,Lookups!$A$30:$A$34,1,FALSE),FALSE),"")</f>
        <v/>
      </c>
      <c r="AS76" s="42" t="str">
        <f>IF(X76&lt;&gt;"",AND($AE76&gt;=DATEVALUE("01/01/2020"),$AE76&lt;=Lookups!$A$10),"")</f>
        <v/>
      </c>
    </row>
    <row r="77" spans="1:45" x14ac:dyDescent="0.35">
      <c r="A77" s="41"/>
      <c r="B77" s="67"/>
      <c r="C77" s="40"/>
      <c r="D77" s="69"/>
      <c r="E77" s="40"/>
      <c r="F77" s="70"/>
      <c r="G77" s="36"/>
      <c r="H77" s="53"/>
      <c r="I77" s="36"/>
      <c r="J77" s="36"/>
      <c r="K77" s="72"/>
      <c r="L77" s="83"/>
      <c r="M77" s="62" t="str">
        <f t="shared" si="19"/>
        <v/>
      </c>
      <c r="N77" s="18" t="str">
        <f t="shared" si="20"/>
        <v/>
      </c>
      <c r="O77" s="18" t="e">
        <f t="shared" si="21"/>
        <v>#VALUE!</v>
      </c>
      <c r="P77" s="18" t="e">
        <f t="shared" si="22"/>
        <v>#VALUE!</v>
      </c>
      <c r="Q77" s="18" t="str">
        <f t="shared" si="23"/>
        <v/>
      </c>
      <c r="R77" s="18" t="e">
        <f t="shared" si="24"/>
        <v>#VALUE!</v>
      </c>
      <c r="S77" s="18">
        <f t="shared" si="25"/>
        <v>0</v>
      </c>
      <c r="T77" s="18" t="e">
        <f t="shared" si="26"/>
        <v>#VALUE!</v>
      </c>
      <c r="U77" s="26" t="str">
        <f t="shared" si="27"/>
        <v>OK</v>
      </c>
      <c r="V77" s="21" t="str">
        <f>IF(X77="","",IF(Lookups!$A$16=0,"Main Site not selected",Lookups!$A$16))</f>
        <v/>
      </c>
      <c r="W77" s="21" t="str">
        <f>IF(X77="","",IF(Lookups!$A$17=0,"Main Site not selected",Lookups!$A$17))</f>
        <v/>
      </c>
      <c r="X77" s="60" t="str">
        <f t="shared" si="28"/>
        <v/>
      </c>
      <c r="Y77" s="59" t="str">
        <f t="shared" si="17"/>
        <v/>
      </c>
      <c r="Z77" s="59" t="str">
        <f t="shared" si="17"/>
        <v/>
      </c>
      <c r="AA77" s="60" t="str">
        <f t="shared" si="17"/>
        <v/>
      </c>
      <c r="AB77" s="60" t="str">
        <f t="shared" si="18"/>
        <v/>
      </c>
      <c r="AC77" s="74" t="str">
        <f t="shared" si="29"/>
        <v/>
      </c>
      <c r="AD77" s="74" t="str">
        <f t="shared" si="29"/>
        <v/>
      </c>
      <c r="AE77" s="75" t="str">
        <f t="shared" si="29"/>
        <v/>
      </c>
      <c r="AF77" s="60" t="str">
        <f t="shared" si="30"/>
        <v/>
      </c>
      <c r="AG77" s="60" t="str">
        <f>IFERROR(IF(X77&lt;&gt;"",IF(AF77&lt;&gt;"",VLOOKUP(AF77,'big site list'!$B$2:$C$343,2,FALSE),""),""),Preplist!$F$21)</f>
        <v/>
      </c>
      <c r="AI77" s="42">
        <v>74</v>
      </c>
      <c r="AM77" s="42" t="str">
        <f>IF(X77&lt;&gt;"",AND($Y77&gt;=DATEVALUE("01/01/1900"),$Y77&lt;Lookups!$A$10),"")</f>
        <v/>
      </c>
      <c r="AN77" s="42" t="str">
        <f>IF(X77&lt;&gt;"",AND($Z77&gt;=DATEVALUE("01/01/2020"),$Z77&lt;=Lookups!$A$10),"")</f>
        <v/>
      </c>
      <c r="AO77" s="42" t="str">
        <f>IF(X77&lt;&gt;"",IFERROR(VLOOKUP(AA77,Lookups!$A$2:$A$6,1,FALSE),FALSE),"")</f>
        <v/>
      </c>
      <c r="AP77" s="42" t="b">
        <f t="shared" si="31"/>
        <v>1</v>
      </c>
      <c r="AQ77" s="42" t="str">
        <f>IF(X77&lt;&gt;"",IFERROR(VLOOKUP(AC77,Lookups!$A$24:$A$26,1,FALSE),FALSE),"")</f>
        <v/>
      </c>
      <c r="AR77" s="42" t="str">
        <f>IF(X77&lt;&gt;"",IFERROR(VLOOKUP(AD77,Lookups!$A$30:$A$34,1,FALSE),FALSE),"")</f>
        <v/>
      </c>
      <c r="AS77" s="42" t="str">
        <f>IF(X77&lt;&gt;"",AND($AE77&gt;=DATEVALUE("01/01/2020"),$AE77&lt;=Lookups!$A$10),"")</f>
        <v/>
      </c>
    </row>
    <row r="78" spans="1:45" x14ac:dyDescent="0.35">
      <c r="A78" s="41"/>
      <c r="B78" s="67"/>
      <c r="C78" s="40"/>
      <c r="D78" s="69"/>
      <c r="E78" s="40"/>
      <c r="F78" s="70"/>
      <c r="G78" s="36"/>
      <c r="H78" s="53"/>
      <c r="I78" s="36"/>
      <c r="J78" s="36"/>
      <c r="K78" s="72"/>
      <c r="L78" s="83"/>
      <c r="M78" s="62" t="str">
        <f t="shared" si="19"/>
        <v/>
      </c>
      <c r="N78" s="18" t="str">
        <f t="shared" si="20"/>
        <v/>
      </c>
      <c r="O78" s="18" t="e">
        <f t="shared" si="21"/>
        <v>#VALUE!</v>
      </c>
      <c r="P78" s="18" t="e">
        <f t="shared" si="22"/>
        <v>#VALUE!</v>
      </c>
      <c r="Q78" s="18" t="str">
        <f t="shared" si="23"/>
        <v/>
      </c>
      <c r="R78" s="18" t="e">
        <f t="shared" si="24"/>
        <v>#VALUE!</v>
      </c>
      <c r="S78" s="18">
        <f t="shared" si="25"/>
        <v>0</v>
      </c>
      <c r="T78" s="18" t="e">
        <f t="shared" si="26"/>
        <v>#VALUE!</v>
      </c>
      <c r="U78" s="26" t="str">
        <f t="shared" si="27"/>
        <v>OK</v>
      </c>
      <c r="V78" s="21" t="str">
        <f>IF(X78="","",IF(Lookups!$A$16=0,"Main Site not selected",Lookups!$A$16))</f>
        <v/>
      </c>
      <c r="W78" s="21" t="str">
        <f>IF(X78="","",IF(Lookups!$A$17=0,"Main Site not selected",Lookups!$A$17))</f>
        <v/>
      </c>
      <c r="X78" s="60" t="str">
        <f t="shared" si="28"/>
        <v/>
      </c>
      <c r="Y78" s="59" t="str">
        <f t="shared" si="17"/>
        <v/>
      </c>
      <c r="Z78" s="59" t="str">
        <f t="shared" si="17"/>
        <v/>
      </c>
      <c r="AA78" s="60" t="str">
        <f t="shared" si="17"/>
        <v/>
      </c>
      <c r="AB78" s="60" t="str">
        <f t="shared" si="18"/>
        <v/>
      </c>
      <c r="AC78" s="74" t="str">
        <f t="shared" si="29"/>
        <v/>
      </c>
      <c r="AD78" s="74" t="str">
        <f t="shared" si="29"/>
        <v/>
      </c>
      <c r="AE78" s="75" t="str">
        <f t="shared" si="29"/>
        <v/>
      </c>
      <c r="AF78" s="60" t="str">
        <f t="shared" si="30"/>
        <v/>
      </c>
      <c r="AG78" s="60" t="str">
        <f>IFERROR(IF(X78&lt;&gt;"",IF(AF78&lt;&gt;"",VLOOKUP(AF78,'big site list'!$B$2:$C$343,2,FALSE),""),""),Preplist!$F$21)</f>
        <v/>
      </c>
      <c r="AI78" s="42">
        <v>75</v>
      </c>
      <c r="AM78" s="42" t="str">
        <f>IF(X78&lt;&gt;"",AND($Y78&gt;=DATEVALUE("01/01/1900"),$Y78&lt;Lookups!$A$10),"")</f>
        <v/>
      </c>
      <c r="AN78" s="42" t="str">
        <f>IF(X78&lt;&gt;"",AND($Z78&gt;=DATEVALUE("01/01/2020"),$Z78&lt;=Lookups!$A$10),"")</f>
        <v/>
      </c>
      <c r="AO78" s="42" t="str">
        <f>IF(X78&lt;&gt;"",IFERROR(VLOOKUP(AA78,Lookups!$A$2:$A$6,1,FALSE),FALSE),"")</f>
        <v/>
      </c>
      <c r="AP78" s="42" t="b">
        <f t="shared" si="31"/>
        <v>1</v>
      </c>
      <c r="AQ78" s="42" t="str">
        <f>IF(X78&lt;&gt;"",IFERROR(VLOOKUP(AC78,Lookups!$A$24:$A$26,1,FALSE),FALSE),"")</f>
        <v/>
      </c>
      <c r="AR78" s="42" t="str">
        <f>IF(X78&lt;&gt;"",IFERROR(VLOOKUP(AD78,Lookups!$A$30:$A$34,1,FALSE),FALSE),"")</f>
        <v/>
      </c>
      <c r="AS78" s="42" t="str">
        <f>IF(X78&lt;&gt;"",AND($AE78&gt;=DATEVALUE("01/01/2020"),$AE78&lt;=Lookups!$A$10),"")</f>
        <v/>
      </c>
    </row>
    <row r="79" spans="1:45" x14ac:dyDescent="0.35">
      <c r="A79" s="41"/>
      <c r="B79" s="67"/>
      <c r="C79" s="40"/>
      <c r="D79" s="69"/>
      <c r="E79" s="40"/>
      <c r="F79" s="70"/>
      <c r="G79" s="36"/>
      <c r="H79" s="53"/>
      <c r="I79" s="36"/>
      <c r="J79" s="36"/>
      <c r="K79" s="72"/>
      <c r="L79" s="83"/>
      <c r="M79" s="62" t="str">
        <f t="shared" si="19"/>
        <v/>
      </c>
      <c r="N79" s="18" t="str">
        <f t="shared" si="20"/>
        <v/>
      </c>
      <c r="O79" s="18" t="e">
        <f t="shared" si="21"/>
        <v>#VALUE!</v>
      </c>
      <c r="P79" s="18" t="e">
        <f t="shared" si="22"/>
        <v>#VALUE!</v>
      </c>
      <c r="Q79" s="18" t="str">
        <f t="shared" si="23"/>
        <v/>
      </c>
      <c r="R79" s="18" t="e">
        <f t="shared" si="24"/>
        <v>#VALUE!</v>
      </c>
      <c r="S79" s="18">
        <f t="shared" si="25"/>
        <v>0</v>
      </c>
      <c r="T79" s="18" t="e">
        <f t="shared" si="26"/>
        <v>#VALUE!</v>
      </c>
      <c r="U79" s="26" t="str">
        <f t="shared" si="27"/>
        <v>OK</v>
      </c>
      <c r="V79" s="21" t="str">
        <f>IF(X79="","",IF(Lookups!$A$16=0,"Main Site not selected",Lookups!$A$16))</f>
        <v/>
      </c>
      <c r="W79" s="21" t="str">
        <f>IF(X79="","",IF(Lookups!$A$17=0,"Main Site not selected",Lookups!$A$17))</f>
        <v/>
      </c>
      <c r="X79" s="60" t="str">
        <f t="shared" si="28"/>
        <v/>
      </c>
      <c r="Y79" s="59" t="str">
        <f t="shared" si="17"/>
        <v/>
      </c>
      <c r="Z79" s="59" t="str">
        <f t="shared" si="17"/>
        <v/>
      </c>
      <c r="AA79" s="60" t="str">
        <f t="shared" si="17"/>
        <v/>
      </c>
      <c r="AB79" s="60" t="str">
        <f t="shared" si="18"/>
        <v/>
      </c>
      <c r="AC79" s="74" t="str">
        <f t="shared" si="29"/>
        <v/>
      </c>
      <c r="AD79" s="74" t="str">
        <f t="shared" si="29"/>
        <v/>
      </c>
      <c r="AE79" s="75" t="str">
        <f t="shared" si="29"/>
        <v/>
      </c>
      <c r="AF79" s="60" t="str">
        <f t="shared" si="30"/>
        <v/>
      </c>
      <c r="AG79" s="60" t="str">
        <f>IFERROR(IF(X79&lt;&gt;"",IF(AF79&lt;&gt;"",VLOOKUP(AF79,'big site list'!$B$2:$C$343,2,FALSE),""),""),Preplist!$F$21)</f>
        <v/>
      </c>
      <c r="AI79" s="42">
        <v>76</v>
      </c>
      <c r="AM79" s="42" t="str">
        <f>IF(X79&lt;&gt;"",AND($Y79&gt;=DATEVALUE("01/01/1900"),$Y79&lt;Lookups!$A$10),"")</f>
        <v/>
      </c>
      <c r="AN79" s="42" t="str">
        <f>IF(X79&lt;&gt;"",AND($Z79&gt;=DATEVALUE("01/01/2020"),$Z79&lt;=Lookups!$A$10),"")</f>
        <v/>
      </c>
      <c r="AO79" s="42" t="str">
        <f>IF(X79&lt;&gt;"",IFERROR(VLOOKUP(AA79,Lookups!$A$2:$A$6,1,FALSE),FALSE),"")</f>
        <v/>
      </c>
      <c r="AP79" s="42" t="b">
        <f t="shared" si="31"/>
        <v>1</v>
      </c>
      <c r="AQ79" s="42" t="str">
        <f>IF(X79&lt;&gt;"",IFERROR(VLOOKUP(AC79,Lookups!$A$24:$A$26,1,FALSE),FALSE),"")</f>
        <v/>
      </c>
      <c r="AR79" s="42" t="str">
        <f>IF(X79&lt;&gt;"",IFERROR(VLOOKUP(AD79,Lookups!$A$30:$A$34,1,FALSE),FALSE),"")</f>
        <v/>
      </c>
      <c r="AS79" s="42" t="str">
        <f>IF(X79&lt;&gt;"",AND($AE79&gt;=DATEVALUE("01/01/2020"),$AE79&lt;=Lookups!$A$10),"")</f>
        <v/>
      </c>
    </row>
    <row r="80" spans="1:45" x14ac:dyDescent="0.35">
      <c r="A80" s="41"/>
      <c r="B80" s="67"/>
      <c r="C80" s="40"/>
      <c r="D80" s="69"/>
      <c r="E80" s="40"/>
      <c r="F80" s="70"/>
      <c r="G80" s="36"/>
      <c r="H80" s="53"/>
      <c r="I80" s="36"/>
      <c r="J80" s="36"/>
      <c r="K80" s="72"/>
      <c r="L80" s="83"/>
      <c r="M80" s="62" t="str">
        <f t="shared" si="19"/>
        <v/>
      </c>
      <c r="N80" s="18" t="str">
        <f t="shared" si="20"/>
        <v/>
      </c>
      <c r="O80" s="18" t="e">
        <f t="shared" si="21"/>
        <v>#VALUE!</v>
      </c>
      <c r="P80" s="18" t="e">
        <f t="shared" si="22"/>
        <v>#VALUE!</v>
      </c>
      <c r="Q80" s="18" t="str">
        <f t="shared" si="23"/>
        <v/>
      </c>
      <c r="R80" s="18" t="e">
        <f t="shared" si="24"/>
        <v>#VALUE!</v>
      </c>
      <c r="S80" s="18">
        <f t="shared" si="25"/>
        <v>0</v>
      </c>
      <c r="T80" s="18" t="e">
        <f t="shared" si="26"/>
        <v>#VALUE!</v>
      </c>
      <c r="U80" s="26" t="str">
        <f t="shared" si="27"/>
        <v>OK</v>
      </c>
      <c r="V80" s="21" t="str">
        <f>IF(X80="","",IF(Lookups!$A$16=0,"Main Site not selected",Lookups!$A$16))</f>
        <v/>
      </c>
      <c r="W80" s="21" t="str">
        <f>IF(X80="","",IF(Lookups!$A$17=0,"Main Site not selected",Lookups!$A$17))</f>
        <v/>
      </c>
      <c r="X80" s="60" t="str">
        <f t="shared" si="28"/>
        <v/>
      </c>
      <c r="Y80" s="59" t="str">
        <f t="shared" si="17"/>
        <v/>
      </c>
      <c r="Z80" s="59" t="str">
        <f t="shared" si="17"/>
        <v/>
      </c>
      <c r="AA80" s="60" t="str">
        <f t="shared" si="17"/>
        <v/>
      </c>
      <c r="AB80" s="60" t="str">
        <f t="shared" si="18"/>
        <v/>
      </c>
      <c r="AC80" s="74" t="str">
        <f t="shared" si="29"/>
        <v/>
      </c>
      <c r="AD80" s="74" t="str">
        <f t="shared" si="29"/>
        <v/>
      </c>
      <c r="AE80" s="75" t="str">
        <f t="shared" si="29"/>
        <v/>
      </c>
      <c r="AF80" s="60" t="str">
        <f t="shared" si="30"/>
        <v/>
      </c>
      <c r="AG80" s="60" t="str">
        <f>IFERROR(IF(X80&lt;&gt;"",IF(AF80&lt;&gt;"",VLOOKUP(AF80,'big site list'!$B$2:$C$343,2,FALSE),""),""),Preplist!$F$21)</f>
        <v/>
      </c>
      <c r="AI80" s="42">
        <v>77</v>
      </c>
      <c r="AM80" s="42" t="str">
        <f>IF(X80&lt;&gt;"",AND($Y80&gt;=DATEVALUE("01/01/1900"),$Y80&lt;Lookups!$A$10),"")</f>
        <v/>
      </c>
      <c r="AN80" s="42" t="str">
        <f>IF(X80&lt;&gt;"",AND($Z80&gt;=DATEVALUE("01/01/2020"),$Z80&lt;=Lookups!$A$10),"")</f>
        <v/>
      </c>
      <c r="AO80" s="42" t="str">
        <f>IF(X80&lt;&gt;"",IFERROR(VLOOKUP(AA80,Lookups!$A$2:$A$6,1,FALSE),FALSE),"")</f>
        <v/>
      </c>
      <c r="AP80" s="42" t="b">
        <f t="shared" si="31"/>
        <v>1</v>
      </c>
      <c r="AQ80" s="42" t="str">
        <f>IF(X80&lt;&gt;"",IFERROR(VLOOKUP(AC80,Lookups!$A$24:$A$26,1,FALSE),FALSE),"")</f>
        <v/>
      </c>
      <c r="AR80" s="42" t="str">
        <f>IF(X80&lt;&gt;"",IFERROR(VLOOKUP(AD80,Lookups!$A$30:$A$34,1,FALSE),FALSE),"")</f>
        <v/>
      </c>
      <c r="AS80" s="42" t="str">
        <f>IF(X80&lt;&gt;"",AND($AE80&gt;=DATEVALUE("01/01/2020"),$AE80&lt;=Lookups!$A$10),"")</f>
        <v/>
      </c>
    </row>
    <row r="81" spans="1:45" x14ac:dyDescent="0.35">
      <c r="A81" s="41"/>
      <c r="B81" s="67"/>
      <c r="C81" s="40"/>
      <c r="D81" s="69"/>
      <c r="E81" s="40"/>
      <c r="F81" s="70"/>
      <c r="G81" s="36"/>
      <c r="H81" s="53"/>
      <c r="I81" s="36"/>
      <c r="J81" s="36"/>
      <c r="K81" s="72"/>
      <c r="L81" s="83"/>
      <c r="M81" s="62" t="str">
        <f t="shared" si="19"/>
        <v/>
      </c>
      <c r="N81" s="18" t="str">
        <f t="shared" si="20"/>
        <v/>
      </c>
      <c r="O81" s="18" t="e">
        <f t="shared" si="21"/>
        <v>#VALUE!</v>
      </c>
      <c r="P81" s="18" t="e">
        <f t="shared" si="22"/>
        <v>#VALUE!</v>
      </c>
      <c r="Q81" s="18" t="str">
        <f t="shared" si="23"/>
        <v/>
      </c>
      <c r="R81" s="18" t="e">
        <f t="shared" si="24"/>
        <v>#VALUE!</v>
      </c>
      <c r="S81" s="18">
        <f t="shared" si="25"/>
        <v>0</v>
      </c>
      <c r="T81" s="18" t="e">
        <f t="shared" si="26"/>
        <v>#VALUE!</v>
      </c>
      <c r="U81" s="26" t="str">
        <f t="shared" si="27"/>
        <v>OK</v>
      </c>
      <c r="V81" s="21" t="str">
        <f>IF(X81="","",IF(Lookups!$A$16=0,"Main Site not selected",Lookups!$A$16))</f>
        <v/>
      </c>
      <c r="W81" s="21" t="str">
        <f>IF(X81="","",IF(Lookups!$A$17=0,"Main Site not selected",Lookups!$A$17))</f>
        <v/>
      </c>
      <c r="X81" s="60" t="str">
        <f t="shared" si="28"/>
        <v/>
      </c>
      <c r="Y81" s="59" t="str">
        <f t="shared" si="17"/>
        <v/>
      </c>
      <c r="Z81" s="59" t="str">
        <f t="shared" si="17"/>
        <v/>
      </c>
      <c r="AA81" s="60" t="str">
        <f t="shared" si="17"/>
        <v/>
      </c>
      <c r="AB81" s="60" t="str">
        <f t="shared" si="18"/>
        <v/>
      </c>
      <c r="AC81" s="74" t="str">
        <f t="shared" si="29"/>
        <v/>
      </c>
      <c r="AD81" s="74" t="str">
        <f t="shared" si="29"/>
        <v/>
      </c>
      <c r="AE81" s="75" t="str">
        <f t="shared" si="29"/>
        <v/>
      </c>
      <c r="AF81" s="60" t="str">
        <f t="shared" si="30"/>
        <v/>
      </c>
      <c r="AG81" s="60" t="str">
        <f>IFERROR(IF(X81&lt;&gt;"",IF(AF81&lt;&gt;"",VLOOKUP(AF81,'big site list'!$B$2:$C$343,2,FALSE),""),""),Preplist!$F$21)</f>
        <v/>
      </c>
      <c r="AI81" s="42">
        <v>78</v>
      </c>
      <c r="AM81" s="42" t="str">
        <f>IF(X81&lt;&gt;"",AND($Y81&gt;=DATEVALUE("01/01/1900"),$Y81&lt;Lookups!$A$10),"")</f>
        <v/>
      </c>
      <c r="AN81" s="42" t="str">
        <f>IF(X81&lt;&gt;"",AND($Z81&gt;=DATEVALUE("01/01/2020"),$Z81&lt;=Lookups!$A$10),"")</f>
        <v/>
      </c>
      <c r="AO81" s="42" t="str">
        <f>IF(X81&lt;&gt;"",IFERROR(VLOOKUP(AA81,Lookups!$A$2:$A$6,1,FALSE),FALSE),"")</f>
        <v/>
      </c>
      <c r="AP81" s="42" t="b">
        <f t="shared" si="31"/>
        <v>1</v>
      </c>
      <c r="AQ81" s="42" t="str">
        <f>IF(X81&lt;&gt;"",IFERROR(VLOOKUP(AC81,Lookups!$A$24:$A$26,1,FALSE),FALSE),"")</f>
        <v/>
      </c>
      <c r="AR81" s="42" t="str">
        <f>IF(X81&lt;&gt;"",IFERROR(VLOOKUP(AD81,Lookups!$A$30:$A$34,1,FALSE),FALSE),"")</f>
        <v/>
      </c>
      <c r="AS81" s="42" t="str">
        <f>IF(X81&lt;&gt;"",AND($AE81&gt;=DATEVALUE("01/01/2020"),$AE81&lt;=Lookups!$A$10),"")</f>
        <v/>
      </c>
    </row>
    <row r="82" spans="1:45" x14ac:dyDescent="0.35">
      <c r="A82" s="41"/>
      <c r="B82" s="67"/>
      <c r="C82" s="40"/>
      <c r="D82" s="69"/>
      <c r="E82" s="40"/>
      <c r="F82" s="70"/>
      <c r="G82" s="36"/>
      <c r="H82" s="53"/>
      <c r="I82" s="36"/>
      <c r="J82" s="36"/>
      <c r="K82" s="72"/>
      <c r="L82" s="83"/>
      <c r="M82" s="62" t="str">
        <f t="shared" si="19"/>
        <v/>
      </c>
      <c r="N82" s="18" t="str">
        <f t="shared" si="20"/>
        <v/>
      </c>
      <c r="O82" s="18" t="e">
        <f t="shared" si="21"/>
        <v>#VALUE!</v>
      </c>
      <c r="P82" s="18" t="e">
        <f t="shared" si="22"/>
        <v>#VALUE!</v>
      </c>
      <c r="Q82" s="18" t="str">
        <f t="shared" si="23"/>
        <v/>
      </c>
      <c r="R82" s="18" t="e">
        <f t="shared" si="24"/>
        <v>#VALUE!</v>
      </c>
      <c r="S82" s="18">
        <f t="shared" si="25"/>
        <v>0</v>
      </c>
      <c r="T82" s="18" t="e">
        <f t="shared" si="26"/>
        <v>#VALUE!</v>
      </c>
      <c r="U82" s="26" t="str">
        <f t="shared" si="27"/>
        <v>OK</v>
      </c>
      <c r="V82" s="21" t="str">
        <f>IF(X82="","",IF(Lookups!$A$16=0,"Main Site not selected",Lookups!$A$16))</f>
        <v/>
      </c>
      <c r="W82" s="21" t="str">
        <f>IF(X82="","",IF(Lookups!$A$17=0,"Main Site not selected",Lookups!$A$17))</f>
        <v/>
      </c>
      <c r="X82" s="60" t="str">
        <f t="shared" si="28"/>
        <v/>
      </c>
      <c r="Y82" s="59" t="str">
        <f t="shared" si="17"/>
        <v/>
      </c>
      <c r="Z82" s="59" t="str">
        <f t="shared" si="17"/>
        <v/>
      </c>
      <c r="AA82" s="60" t="str">
        <f t="shared" si="17"/>
        <v/>
      </c>
      <c r="AB82" s="60" t="str">
        <f t="shared" si="18"/>
        <v/>
      </c>
      <c r="AC82" s="74" t="str">
        <f t="shared" si="29"/>
        <v/>
      </c>
      <c r="AD82" s="74" t="str">
        <f t="shared" si="29"/>
        <v/>
      </c>
      <c r="AE82" s="75" t="str">
        <f t="shared" si="29"/>
        <v/>
      </c>
      <c r="AF82" s="60" t="str">
        <f t="shared" si="30"/>
        <v/>
      </c>
      <c r="AG82" s="60" t="str">
        <f>IFERROR(IF(X82&lt;&gt;"",IF(AF82&lt;&gt;"",VLOOKUP(AF82,'big site list'!$B$2:$C$343,2,FALSE),""),""),Preplist!$F$21)</f>
        <v/>
      </c>
      <c r="AI82" s="42">
        <v>79</v>
      </c>
      <c r="AM82" s="42" t="str">
        <f>IF(X82&lt;&gt;"",AND($Y82&gt;=DATEVALUE("01/01/1900"),$Y82&lt;Lookups!$A$10),"")</f>
        <v/>
      </c>
      <c r="AN82" s="42" t="str">
        <f>IF(X82&lt;&gt;"",AND($Z82&gt;=DATEVALUE("01/01/2020"),$Z82&lt;=Lookups!$A$10),"")</f>
        <v/>
      </c>
      <c r="AO82" s="42" t="str">
        <f>IF(X82&lt;&gt;"",IFERROR(VLOOKUP(AA82,Lookups!$A$2:$A$6,1,FALSE),FALSE),"")</f>
        <v/>
      </c>
      <c r="AP82" s="42" t="b">
        <f t="shared" si="31"/>
        <v>1</v>
      </c>
      <c r="AQ82" s="42" t="str">
        <f>IF(X82&lt;&gt;"",IFERROR(VLOOKUP(AC82,Lookups!$A$24:$A$26,1,FALSE),FALSE),"")</f>
        <v/>
      </c>
      <c r="AR82" s="42" t="str">
        <f>IF(X82&lt;&gt;"",IFERROR(VLOOKUP(AD82,Lookups!$A$30:$A$34,1,FALSE),FALSE),"")</f>
        <v/>
      </c>
      <c r="AS82" s="42" t="str">
        <f>IF(X82&lt;&gt;"",AND($AE82&gt;=DATEVALUE("01/01/2020"),$AE82&lt;=Lookups!$A$10),"")</f>
        <v/>
      </c>
    </row>
    <row r="83" spans="1:45" x14ac:dyDescent="0.35">
      <c r="A83" s="41"/>
      <c r="B83" s="67"/>
      <c r="C83" s="40"/>
      <c r="D83" s="69"/>
      <c r="E83" s="40"/>
      <c r="F83" s="70"/>
      <c r="G83" s="36"/>
      <c r="H83" s="53"/>
      <c r="I83" s="36"/>
      <c r="J83" s="36"/>
      <c r="K83" s="72"/>
      <c r="L83" s="83"/>
      <c r="M83" s="62" t="str">
        <f t="shared" si="19"/>
        <v/>
      </c>
      <c r="N83" s="18" t="str">
        <f t="shared" si="20"/>
        <v/>
      </c>
      <c r="O83" s="18" t="e">
        <f t="shared" si="21"/>
        <v>#VALUE!</v>
      </c>
      <c r="P83" s="18" t="e">
        <f t="shared" si="22"/>
        <v>#VALUE!</v>
      </c>
      <c r="Q83" s="18" t="str">
        <f t="shared" si="23"/>
        <v/>
      </c>
      <c r="R83" s="18" t="e">
        <f t="shared" si="24"/>
        <v>#VALUE!</v>
      </c>
      <c r="S83" s="18">
        <f t="shared" si="25"/>
        <v>0</v>
      </c>
      <c r="T83" s="18" t="e">
        <f t="shared" si="26"/>
        <v>#VALUE!</v>
      </c>
      <c r="U83" s="26" t="str">
        <f t="shared" si="27"/>
        <v>OK</v>
      </c>
      <c r="V83" s="21" t="str">
        <f>IF(X83="","",IF(Lookups!$A$16=0,"Main Site not selected",Lookups!$A$16))</f>
        <v/>
      </c>
      <c r="W83" s="21" t="str">
        <f>IF(X83="","",IF(Lookups!$A$17=0,"Main Site not selected",Lookups!$A$17))</f>
        <v/>
      </c>
      <c r="X83" s="60" t="str">
        <f t="shared" si="28"/>
        <v/>
      </c>
      <c r="Y83" s="59" t="str">
        <f t="shared" si="17"/>
        <v/>
      </c>
      <c r="Z83" s="59" t="str">
        <f t="shared" si="17"/>
        <v/>
      </c>
      <c r="AA83" s="60" t="str">
        <f t="shared" si="17"/>
        <v/>
      </c>
      <c r="AB83" s="60" t="str">
        <f t="shared" si="18"/>
        <v/>
      </c>
      <c r="AC83" s="74" t="str">
        <f t="shared" si="29"/>
        <v/>
      </c>
      <c r="AD83" s="74" t="str">
        <f t="shared" si="29"/>
        <v/>
      </c>
      <c r="AE83" s="75" t="str">
        <f t="shared" si="29"/>
        <v/>
      </c>
      <c r="AF83" s="60" t="str">
        <f t="shared" si="30"/>
        <v/>
      </c>
      <c r="AG83" s="60" t="str">
        <f>IFERROR(IF(X83&lt;&gt;"",IF(AF83&lt;&gt;"",VLOOKUP(AF83,'big site list'!$B$2:$C$343,2,FALSE),""),""),Preplist!$F$21)</f>
        <v/>
      </c>
      <c r="AI83" s="42">
        <v>80</v>
      </c>
      <c r="AM83" s="42" t="str">
        <f>IF(X83&lt;&gt;"",AND($Y83&gt;=DATEVALUE("01/01/1900"),$Y83&lt;Lookups!$A$10),"")</f>
        <v/>
      </c>
      <c r="AN83" s="42" t="str">
        <f>IF(X83&lt;&gt;"",AND($Z83&gt;=DATEVALUE("01/01/2020"),$Z83&lt;=Lookups!$A$10),"")</f>
        <v/>
      </c>
      <c r="AO83" s="42" t="str">
        <f>IF(X83&lt;&gt;"",IFERROR(VLOOKUP(AA83,Lookups!$A$2:$A$6,1,FALSE),FALSE),"")</f>
        <v/>
      </c>
      <c r="AP83" s="42" t="b">
        <f t="shared" si="31"/>
        <v>1</v>
      </c>
      <c r="AQ83" s="42" t="str">
        <f>IF(X83&lt;&gt;"",IFERROR(VLOOKUP(AC83,Lookups!$A$24:$A$26,1,FALSE),FALSE),"")</f>
        <v/>
      </c>
      <c r="AR83" s="42" t="str">
        <f>IF(X83&lt;&gt;"",IFERROR(VLOOKUP(AD83,Lookups!$A$30:$A$34,1,FALSE),FALSE),"")</f>
        <v/>
      </c>
      <c r="AS83" s="42" t="str">
        <f>IF(X83&lt;&gt;"",AND($AE83&gt;=DATEVALUE("01/01/2020"),$AE83&lt;=Lookups!$A$10),"")</f>
        <v/>
      </c>
    </row>
    <row r="84" spans="1:45" x14ac:dyDescent="0.35">
      <c r="A84" s="41"/>
      <c r="B84" s="67"/>
      <c r="C84" s="40"/>
      <c r="D84" s="69"/>
      <c r="E84" s="40"/>
      <c r="F84" s="70"/>
      <c r="G84" s="36"/>
      <c r="H84" s="53"/>
      <c r="I84" s="36"/>
      <c r="J84" s="36"/>
      <c r="K84" s="72"/>
      <c r="L84" s="83"/>
      <c r="M84" s="62" t="str">
        <f t="shared" si="19"/>
        <v/>
      </c>
      <c r="N84" s="18" t="str">
        <f t="shared" si="20"/>
        <v/>
      </c>
      <c r="O84" s="18" t="e">
        <f t="shared" si="21"/>
        <v>#VALUE!</v>
      </c>
      <c r="P84" s="18" t="e">
        <f t="shared" si="22"/>
        <v>#VALUE!</v>
      </c>
      <c r="Q84" s="18" t="str">
        <f t="shared" si="23"/>
        <v/>
      </c>
      <c r="R84" s="18" t="e">
        <f t="shared" si="24"/>
        <v>#VALUE!</v>
      </c>
      <c r="S84" s="18">
        <f t="shared" si="25"/>
        <v>0</v>
      </c>
      <c r="T84" s="18" t="e">
        <f t="shared" si="26"/>
        <v>#VALUE!</v>
      </c>
      <c r="U84" s="26" t="str">
        <f t="shared" si="27"/>
        <v>OK</v>
      </c>
      <c r="V84" s="21" t="str">
        <f>IF(X84="","",IF(Lookups!$A$16=0,"Main Site not selected",Lookups!$A$16))</f>
        <v/>
      </c>
      <c r="W84" s="21" t="str">
        <f>IF(X84="","",IF(Lookups!$A$17=0,"Main Site not selected",Lookups!$A$17))</f>
        <v/>
      </c>
      <c r="X84" s="60" t="str">
        <f t="shared" si="28"/>
        <v/>
      </c>
      <c r="Y84" s="59" t="str">
        <f t="shared" si="17"/>
        <v/>
      </c>
      <c r="Z84" s="59" t="str">
        <f t="shared" si="17"/>
        <v/>
      </c>
      <c r="AA84" s="60" t="str">
        <f t="shared" si="17"/>
        <v/>
      </c>
      <c r="AB84" s="60" t="str">
        <f t="shared" si="18"/>
        <v/>
      </c>
      <c r="AC84" s="74" t="str">
        <f t="shared" si="29"/>
        <v/>
      </c>
      <c r="AD84" s="74" t="str">
        <f t="shared" si="29"/>
        <v/>
      </c>
      <c r="AE84" s="75" t="str">
        <f t="shared" si="29"/>
        <v/>
      </c>
      <c r="AF84" s="60" t="str">
        <f t="shared" si="30"/>
        <v/>
      </c>
      <c r="AG84" s="60" t="str">
        <f>IFERROR(IF(X84&lt;&gt;"",IF(AF84&lt;&gt;"",VLOOKUP(AF84,'big site list'!$B$2:$C$343,2,FALSE),""),""),Preplist!$F$21)</f>
        <v/>
      </c>
      <c r="AI84" s="42">
        <v>81</v>
      </c>
      <c r="AM84" s="42" t="str">
        <f>IF(X84&lt;&gt;"",AND($Y84&gt;=DATEVALUE("01/01/1900"),$Y84&lt;Lookups!$A$10),"")</f>
        <v/>
      </c>
      <c r="AN84" s="42" t="str">
        <f>IF(X84&lt;&gt;"",AND($Z84&gt;=DATEVALUE("01/01/2020"),$Z84&lt;=Lookups!$A$10),"")</f>
        <v/>
      </c>
      <c r="AO84" s="42" t="str">
        <f>IF(X84&lt;&gt;"",IFERROR(VLOOKUP(AA84,Lookups!$A$2:$A$6,1,FALSE),FALSE),"")</f>
        <v/>
      </c>
      <c r="AP84" s="42" t="b">
        <f t="shared" si="31"/>
        <v>1</v>
      </c>
      <c r="AQ84" s="42" t="str">
        <f>IF(X84&lt;&gt;"",IFERROR(VLOOKUP(AC84,Lookups!$A$24:$A$26,1,FALSE),FALSE),"")</f>
        <v/>
      </c>
      <c r="AR84" s="42" t="str">
        <f>IF(X84&lt;&gt;"",IFERROR(VLOOKUP(AD84,Lookups!$A$30:$A$34,1,FALSE),FALSE),"")</f>
        <v/>
      </c>
      <c r="AS84" s="42" t="str">
        <f>IF(X84&lt;&gt;"",AND($AE84&gt;=DATEVALUE("01/01/2020"),$AE84&lt;=Lookups!$A$10),"")</f>
        <v/>
      </c>
    </row>
    <row r="85" spans="1:45" x14ac:dyDescent="0.35">
      <c r="A85" s="41"/>
      <c r="B85" s="67"/>
      <c r="C85" s="40"/>
      <c r="D85" s="69"/>
      <c r="E85" s="40"/>
      <c r="F85" s="70"/>
      <c r="G85" s="36"/>
      <c r="H85" s="53"/>
      <c r="I85" s="36"/>
      <c r="J85" s="36"/>
      <c r="K85" s="72"/>
      <c r="L85" s="83"/>
      <c r="M85" s="62" t="str">
        <f t="shared" si="19"/>
        <v/>
      </c>
      <c r="N85" s="18" t="str">
        <f t="shared" si="20"/>
        <v/>
      </c>
      <c r="O85" s="18" t="e">
        <f t="shared" si="21"/>
        <v>#VALUE!</v>
      </c>
      <c r="P85" s="18" t="e">
        <f t="shared" si="22"/>
        <v>#VALUE!</v>
      </c>
      <c r="Q85" s="18" t="str">
        <f t="shared" si="23"/>
        <v/>
      </c>
      <c r="R85" s="18" t="e">
        <f t="shared" si="24"/>
        <v>#VALUE!</v>
      </c>
      <c r="S85" s="18">
        <f t="shared" si="25"/>
        <v>0</v>
      </c>
      <c r="T85" s="18" t="e">
        <f t="shared" si="26"/>
        <v>#VALUE!</v>
      </c>
      <c r="U85" s="26" t="str">
        <f t="shared" si="27"/>
        <v>OK</v>
      </c>
      <c r="V85" s="21" t="str">
        <f>IF(X85="","",IF(Lookups!$A$16=0,"Main Site not selected",Lookups!$A$16))</f>
        <v/>
      </c>
      <c r="W85" s="21" t="str">
        <f>IF(X85="","",IF(Lookups!$A$17=0,"Main Site not selected",Lookups!$A$17))</f>
        <v/>
      </c>
      <c r="X85" s="60" t="str">
        <f t="shared" si="28"/>
        <v/>
      </c>
      <c r="Y85" s="59" t="str">
        <f t="shared" si="17"/>
        <v/>
      </c>
      <c r="Z85" s="59" t="str">
        <f t="shared" si="17"/>
        <v/>
      </c>
      <c r="AA85" s="60" t="str">
        <f t="shared" si="17"/>
        <v/>
      </c>
      <c r="AB85" s="60" t="str">
        <f t="shared" si="18"/>
        <v/>
      </c>
      <c r="AC85" s="74" t="str">
        <f t="shared" si="29"/>
        <v/>
      </c>
      <c r="AD85" s="74" t="str">
        <f t="shared" si="29"/>
        <v/>
      </c>
      <c r="AE85" s="75" t="str">
        <f t="shared" si="29"/>
        <v/>
      </c>
      <c r="AF85" s="60" t="str">
        <f t="shared" si="30"/>
        <v/>
      </c>
      <c r="AG85" s="60" t="str">
        <f>IFERROR(IF(X85&lt;&gt;"",IF(AF85&lt;&gt;"",VLOOKUP(AF85,'big site list'!$B$2:$C$343,2,FALSE),""),""),Preplist!$F$21)</f>
        <v/>
      </c>
      <c r="AI85" s="42">
        <v>82</v>
      </c>
      <c r="AM85" s="42" t="str">
        <f>IF(X85&lt;&gt;"",AND($Y85&gt;=DATEVALUE("01/01/1900"),$Y85&lt;Lookups!$A$10),"")</f>
        <v/>
      </c>
      <c r="AN85" s="42" t="str">
        <f>IF(X85&lt;&gt;"",AND($Z85&gt;=DATEVALUE("01/01/2020"),$Z85&lt;=Lookups!$A$10),"")</f>
        <v/>
      </c>
      <c r="AO85" s="42" t="str">
        <f>IF(X85&lt;&gt;"",IFERROR(VLOOKUP(AA85,Lookups!$A$2:$A$6,1,FALSE),FALSE),"")</f>
        <v/>
      </c>
      <c r="AP85" s="42" t="b">
        <f t="shared" si="31"/>
        <v>1</v>
      </c>
      <c r="AQ85" s="42" t="str">
        <f>IF(X85&lt;&gt;"",IFERROR(VLOOKUP(AC85,Lookups!$A$24:$A$26,1,FALSE),FALSE),"")</f>
        <v/>
      </c>
      <c r="AR85" s="42" t="str">
        <f>IF(X85&lt;&gt;"",IFERROR(VLOOKUP(AD85,Lookups!$A$30:$A$34,1,FALSE),FALSE),"")</f>
        <v/>
      </c>
      <c r="AS85" s="42" t="str">
        <f>IF(X85&lt;&gt;"",AND($AE85&gt;=DATEVALUE("01/01/2020"),$AE85&lt;=Lookups!$A$10),"")</f>
        <v/>
      </c>
    </row>
    <row r="86" spans="1:45" x14ac:dyDescent="0.35">
      <c r="A86" s="41"/>
      <c r="B86" s="67"/>
      <c r="C86" s="40"/>
      <c r="D86" s="69"/>
      <c r="E86" s="40"/>
      <c r="F86" s="70"/>
      <c r="G86" s="36"/>
      <c r="H86" s="53"/>
      <c r="I86" s="36"/>
      <c r="J86" s="36"/>
      <c r="K86" s="72"/>
      <c r="L86" s="83"/>
      <c r="M86" s="62" t="str">
        <f t="shared" si="19"/>
        <v/>
      </c>
      <c r="N86" s="18" t="str">
        <f t="shared" si="20"/>
        <v/>
      </c>
      <c r="O86" s="18" t="e">
        <f t="shared" si="21"/>
        <v>#VALUE!</v>
      </c>
      <c r="P86" s="18" t="e">
        <f t="shared" si="22"/>
        <v>#VALUE!</v>
      </c>
      <c r="Q86" s="18" t="str">
        <f t="shared" si="23"/>
        <v/>
      </c>
      <c r="R86" s="18" t="e">
        <f t="shared" si="24"/>
        <v>#VALUE!</v>
      </c>
      <c r="S86" s="18">
        <f t="shared" si="25"/>
        <v>0</v>
      </c>
      <c r="T86" s="18" t="e">
        <f t="shared" si="26"/>
        <v>#VALUE!</v>
      </c>
      <c r="U86" s="26" t="str">
        <f t="shared" si="27"/>
        <v>OK</v>
      </c>
      <c r="V86" s="21" t="str">
        <f>IF(X86="","",IF(Lookups!$A$16=0,"Main Site not selected",Lookups!$A$16))</f>
        <v/>
      </c>
      <c r="W86" s="21" t="str">
        <f>IF(X86="","",IF(Lookups!$A$17=0,"Main Site not selected",Lookups!$A$17))</f>
        <v/>
      </c>
      <c r="X86" s="60" t="str">
        <f t="shared" si="28"/>
        <v/>
      </c>
      <c r="Y86" s="59" t="str">
        <f t="shared" si="17"/>
        <v/>
      </c>
      <c r="Z86" s="59" t="str">
        <f t="shared" si="17"/>
        <v/>
      </c>
      <c r="AA86" s="60" t="str">
        <f t="shared" si="17"/>
        <v/>
      </c>
      <c r="AB86" s="60" t="str">
        <f t="shared" si="18"/>
        <v/>
      </c>
      <c r="AC86" s="74" t="str">
        <f t="shared" si="29"/>
        <v/>
      </c>
      <c r="AD86" s="74" t="str">
        <f t="shared" si="29"/>
        <v/>
      </c>
      <c r="AE86" s="75" t="str">
        <f t="shared" si="29"/>
        <v/>
      </c>
      <c r="AF86" s="60" t="str">
        <f t="shared" si="30"/>
        <v/>
      </c>
      <c r="AG86" s="60" t="str">
        <f>IFERROR(IF(X86&lt;&gt;"",IF(AF86&lt;&gt;"",VLOOKUP(AF86,'big site list'!$B$2:$C$343,2,FALSE),""),""),Preplist!$F$21)</f>
        <v/>
      </c>
      <c r="AI86" s="42">
        <v>83</v>
      </c>
      <c r="AM86" s="42" t="str">
        <f>IF(X86&lt;&gt;"",AND($Y86&gt;=DATEVALUE("01/01/1900"),$Y86&lt;Lookups!$A$10),"")</f>
        <v/>
      </c>
      <c r="AN86" s="42" t="str">
        <f>IF(X86&lt;&gt;"",AND($Z86&gt;=DATEVALUE("01/01/2020"),$Z86&lt;=Lookups!$A$10),"")</f>
        <v/>
      </c>
      <c r="AO86" s="42" t="str">
        <f>IF(X86&lt;&gt;"",IFERROR(VLOOKUP(AA86,Lookups!$A$2:$A$6,1,FALSE),FALSE),"")</f>
        <v/>
      </c>
      <c r="AP86" s="42" t="b">
        <f t="shared" si="31"/>
        <v>1</v>
      </c>
      <c r="AQ86" s="42" t="str">
        <f>IF(X86&lt;&gt;"",IFERROR(VLOOKUP(AC86,Lookups!$A$24:$A$26,1,FALSE),FALSE),"")</f>
        <v/>
      </c>
      <c r="AR86" s="42" t="str">
        <f>IF(X86&lt;&gt;"",IFERROR(VLOOKUP(AD86,Lookups!$A$30:$A$34,1,FALSE),FALSE),"")</f>
        <v/>
      </c>
      <c r="AS86" s="42" t="str">
        <f>IF(X86&lt;&gt;"",AND($AE86&gt;=DATEVALUE("01/01/2020"),$AE86&lt;=Lookups!$A$10),"")</f>
        <v/>
      </c>
    </row>
    <row r="87" spans="1:45" x14ac:dyDescent="0.35">
      <c r="A87" s="41"/>
      <c r="B87" s="67"/>
      <c r="C87" s="40"/>
      <c r="D87" s="69"/>
      <c r="E87" s="40"/>
      <c r="F87" s="70"/>
      <c r="G87" s="36"/>
      <c r="H87" s="53"/>
      <c r="I87" s="36"/>
      <c r="J87" s="36"/>
      <c r="K87" s="72"/>
      <c r="L87" s="83"/>
      <c r="M87" s="62" t="str">
        <f t="shared" si="19"/>
        <v/>
      </c>
      <c r="N87" s="18" t="str">
        <f t="shared" si="20"/>
        <v/>
      </c>
      <c r="O87" s="18" t="e">
        <f t="shared" si="21"/>
        <v>#VALUE!</v>
      </c>
      <c r="P87" s="18" t="e">
        <f t="shared" si="22"/>
        <v>#VALUE!</v>
      </c>
      <c r="Q87" s="18" t="str">
        <f t="shared" si="23"/>
        <v/>
      </c>
      <c r="R87" s="18" t="e">
        <f t="shared" si="24"/>
        <v>#VALUE!</v>
      </c>
      <c r="S87" s="18">
        <f t="shared" si="25"/>
        <v>0</v>
      </c>
      <c r="T87" s="18" t="e">
        <f t="shared" si="26"/>
        <v>#VALUE!</v>
      </c>
      <c r="U87" s="26" t="str">
        <f t="shared" si="27"/>
        <v>OK</v>
      </c>
      <c r="V87" s="21" t="str">
        <f>IF(X87="","",IF(Lookups!$A$16=0,"Main Site not selected",Lookups!$A$16))</f>
        <v/>
      </c>
      <c r="W87" s="21" t="str">
        <f>IF(X87="","",IF(Lookups!$A$17=0,"Main Site not selected",Lookups!$A$17))</f>
        <v/>
      </c>
      <c r="X87" s="60" t="str">
        <f t="shared" si="28"/>
        <v/>
      </c>
      <c r="Y87" s="59" t="str">
        <f t="shared" si="17"/>
        <v/>
      </c>
      <c r="Z87" s="59" t="str">
        <f t="shared" si="17"/>
        <v/>
      </c>
      <c r="AA87" s="60" t="str">
        <f t="shared" si="17"/>
        <v/>
      </c>
      <c r="AB87" s="60" t="str">
        <f t="shared" si="18"/>
        <v/>
      </c>
      <c r="AC87" s="74" t="str">
        <f t="shared" si="29"/>
        <v/>
      </c>
      <c r="AD87" s="74" t="str">
        <f t="shared" si="29"/>
        <v/>
      </c>
      <c r="AE87" s="75" t="str">
        <f t="shared" si="29"/>
        <v/>
      </c>
      <c r="AF87" s="60" t="str">
        <f t="shared" si="30"/>
        <v/>
      </c>
      <c r="AG87" s="60" t="str">
        <f>IFERROR(IF(X87&lt;&gt;"",IF(AF87&lt;&gt;"",VLOOKUP(AF87,'big site list'!$B$2:$C$343,2,FALSE),""),""),Preplist!$F$21)</f>
        <v/>
      </c>
      <c r="AI87" s="42">
        <v>84</v>
      </c>
      <c r="AM87" s="42" t="str">
        <f>IF(X87&lt;&gt;"",AND($Y87&gt;=DATEVALUE("01/01/1900"),$Y87&lt;Lookups!$A$10),"")</f>
        <v/>
      </c>
      <c r="AN87" s="42" t="str">
        <f>IF(X87&lt;&gt;"",AND($Z87&gt;=DATEVALUE("01/01/2020"),$Z87&lt;=Lookups!$A$10),"")</f>
        <v/>
      </c>
      <c r="AO87" s="42" t="str">
        <f>IF(X87&lt;&gt;"",IFERROR(VLOOKUP(AA87,Lookups!$A$2:$A$6,1,FALSE),FALSE),"")</f>
        <v/>
      </c>
      <c r="AP87" s="42" t="b">
        <f t="shared" si="31"/>
        <v>1</v>
      </c>
      <c r="AQ87" s="42" t="str">
        <f>IF(X87&lt;&gt;"",IFERROR(VLOOKUP(AC87,Lookups!$A$24:$A$26,1,FALSE),FALSE),"")</f>
        <v/>
      </c>
      <c r="AR87" s="42" t="str">
        <f>IF(X87&lt;&gt;"",IFERROR(VLOOKUP(AD87,Lookups!$A$30:$A$34,1,FALSE),FALSE),"")</f>
        <v/>
      </c>
      <c r="AS87" s="42" t="str">
        <f>IF(X87&lt;&gt;"",AND($AE87&gt;=DATEVALUE("01/01/2020"),$AE87&lt;=Lookups!$A$10),"")</f>
        <v/>
      </c>
    </row>
    <row r="88" spans="1:45" x14ac:dyDescent="0.35">
      <c r="A88" s="41"/>
      <c r="B88" s="67"/>
      <c r="C88" s="40"/>
      <c r="D88" s="69"/>
      <c r="E88" s="40"/>
      <c r="F88" s="70"/>
      <c r="G88" s="36"/>
      <c r="H88" s="53"/>
      <c r="I88" s="36"/>
      <c r="J88" s="36"/>
      <c r="K88" s="72"/>
      <c r="L88" s="83"/>
      <c r="M88" s="62" t="str">
        <f t="shared" si="19"/>
        <v/>
      </c>
      <c r="N88" s="18" t="str">
        <f t="shared" si="20"/>
        <v/>
      </c>
      <c r="O88" s="18" t="e">
        <f t="shared" si="21"/>
        <v>#VALUE!</v>
      </c>
      <c r="P88" s="18" t="e">
        <f t="shared" si="22"/>
        <v>#VALUE!</v>
      </c>
      <c r="Q88" s="18" t="str">
        <f t="shared" si="23"/>
        <v/>
      </c>
      <c r="R88" s="18" t="e">
        <f t="shared" si="24"/>
        <v>#VALUE!</v>
      </c>
      <c r="S88" s="18">
        <f t="shared" si="25"/>
        <v>0</v>
      </c>
      <c r="T88" s="18" t="e">
        <f t="shared" si="26"/>
        <v>#VALUE!</v>
      </c>
      <c r="U88" s="26" t="str">
        <f t="shared" si="27"/>
        <v>OK</v>
      </c>
      <c r="V88" s="21" t="str">
        <f>IF(X88="","",IF(Lookups!$A$16=0,"Main Site not selected",Lookups!$A$16))</f>
        <v/>
      </c>
      <c r="W88" s="21" t="str">
        <f>IF(X88="","",IF(Lookups!$A$17=0,"Main Site not selected",Lookups!$A$17))</f>
        <v/>
      </c>
      <c r="X88" s="60" t="str">
        <f t="shared" si="28"/>
        <v/>
      </c>
      <c r="Y88" s="59" t="str">
        <f t="shared" ref="Y88:AA107" si="32">IF(INDEX($A$4:$H$258,$AI88,Y$3)="","",INDEX($A$4:$H$258,$AI88,Y$3))</f>
        <v/>
      </c>
      <c r="Z88" s="59" t="str">
        <f t="shared" si="32"/>
        <v/>
      </c>
      <c r="AA88" s="60" t="str">
        <f t="shared" si="32"/>
        <v/>
      </c>
      <c r="AB88" s="60" t="str">
        <f t="shared" si="18"/>
        <v/>
      </c>
      <c r="AC88" s="74" t="str">
        <f t="shared" si="29"/>
        <v/>
      </c>
      <c r="AD88" s="74" t="str">
        <f t="shared" si="29"/>
        <v/>
      </c>
      <c r="AE88" s="75" t="str">
        <f t="shared" si="29"/>
        <v/>
      </c>
      <c r="AF88" s="60" t="str">
        <f t="shared" si="30"/>
        <v/>
      </c>
      <c r="AG88" s="60" t="str">
        <f>IFERROR(IF(X88&lt;&gt;"",IF(AF88&lt;&gt;"",VLOOKUP(AF88,'big site list'!$B$2:$C$343,2,FALSE),""),""),Preplist!$F$21)</f>
        <v/>
      </c>
      <c r="AI88" s="42">
        <v>85</v>
      </c>
      <c r="AM88" s="42" t="str">
        <f>IF(X88&lt;&gt;"",AND($Y88&gt;=DATEVALUE("01/01/1900"),$Y88&lt;Lookups!$A$10),"")</f>
        <v/>
      </c>
      <c r="AN88" s="42" t="str">
        <f>IF(X88&lt;&gt;"",AND($Z88&gt;=DATEVALUE("01/01/2020"),$Z88&lt;=Lookups!$A$10),"")</f>
        <v/>
      </c>
      <c r="AO88" s="42" t="str">
        <f>IF(X88&lt;&gt;"",IFERROR(VLOOKUP(AA88,Lookups!$A$2:$A$6,1,FALSE),FALSE),"")</f>
        <v/>
      </c>
      <c r="AP88" s="42" t="b">
        <f t="shared" si="31"/>
        <v>1</v>
      </c>
      <c r="AQ88" s="42" t="str">
        <f>IF(X88&lt;&gt;"",IFERROR(VLOOKUP(AC88,Lookups!$A$24:$A$26,1,FALSE),FALSE),"")</f>
        <v/>
      </c>
      <c r="AR88" s="42" t="str">
        <f>IF(X88&lt;&gt;"",IFERROR(VLOOKUP(AD88,Lookups!$A$30:$A$34,1,FALSE),FALSE),"")</f>
        <v/>
      </c>
      <c r="AS88" s="42" t="str">
        <f>IF(X88&lt;&gt;"",AND($AE88&gt;=DATEVALUE("01/01/2020"),$AE88&lt;=Lookups!$A$10),"")</f>
        <v/>
      </c>
    </row>
    <row r="89" spans="1:45" x14ac:dyDescent="0.35">
      <c r="A89" s="41"/>
      <c r="B89" s="67"/>
      <c r="C89" s="40"/>
      <c r="D89" s="69"/>
      <c r="E89" s="40"/>
      <c r="F89" s="70"/>
      <c r="G89" s="36"/>
      <c r="H89" s="53"/>
      <c r="I89" s="36"/>
      <c r="J89" s="36"/>
      <c r="K89" s="72"/>
      <c r="L89" s="83"/>
      <c r="M89" s="62" t="str">
        <f t="shared" si="19"/>
        <v/>
      </c>
      <c r="N89" s="18" t="str">
        <f t="shared" si="20"/>
        <v/>
      </c>
      <c r="O89" s="18" t="e">
        <f t="shared" si="21"/>
        <v>#VALUE!</v>
      </c>
      <c r="P89" s="18" t="e">
        <f t="shared" si="22"/>
        <v>#VALUE!</v>
      </c>
      <c r="Q89" s="18" t="str">
        <f t="shared" si="23"/>
        <v/>
      </c>
      <c r="R89" s="18" t="e">
        <f t="shared" si="24"/>
        <v>#VALUE!</v>
      </c>
      <c r="S89" s="18">
        <f t="shared" si="25"/>
        <v>0</v>
      </c>
      <c r="T89" s="18" t="e">
        <f t="shared" si="26"/>
        <v>#VALUE!</v>
      </c>
      <c r="U89" s="26" t="str">
        <f t="shared" si="27"/>
        <v>OK</v>
      </c>
      <c r="V89" s="21" t="str">
        <f>IF(X89="","",IF(Lookups!$A$16=0,"Main Site not selected",Lookups!$A$16))</f>
        <v/>
      </c>
      <c r="W89" s="21" t="str">
        <f>IF(X89="","",IF(Lookups!$A$17=0,"Main Site not selected",Lookups!$A$17))</f>
        <v/>
      </c>
      <c r="X89" s="60" t="str">
        <f t="shared" si="28"/>
        <v/>
      </c>
      <c r="Y89" s="59" t="str">
        <f t="shared" si="32"/>
        <v/>
      </c>
      <c r="Z89" s="59" t="str">
        <f t="shared" si="32"/>
        <v/>
      </c>
      <c r="AA89" s="60" t="str">
        <f t="shared" si="32"/>
        <v/>
      </c>
      <c r="AB89" s="60" t="str">
        <f t="shared" si="18"/>
        <v/>
      </c>
      <c r="AC89" s="74" t="str">
        <f t="shared" si="29"/>
        <v/>
      </c>
      <c r="AD89" s="74" t="str">
        <f t="shared" si="29"/>
        <v/>
      </c>
      <c r="AE89" s="75" t="str">
        <f t="shared" si="29"/>
        <v/>
      </c>
      <c r="AF89" s="60" t="str">
        <f t="shared" si="30"/>
        <v/>
      </c>
      <c r="AG89" s="60" t="str">
        <f>IFERROR(IF(X89&lt;&gt;"",IF(AF89&lt;&gt;"",VLOOKUP(AF89,'big site list'!$B$2:$C$343,2,FALSE),""),""),Preplist!$F$21)</f>
        <v/>
      </c>
      <c r="AI89" s="42">
        <v>86</v>
      </c>
      <c r="AM89" s="42" t="str">
        <f>IF(X89&lt;&gt;"",AND($Y89&gt;=DATEVALUE("01/01/1900"),$Y89&lt;Lookups!$A$10),"")</f>
        <v/>
      </c>
      <c r="AN89" s="42" t="str">
        <f>IF(X89&lt;&gt;"",AND($Z89&gt;=DATEVALUE("01/01/2020"),$Z89&lt;=Lookups!$A$10),"")</f>
        <v/>
      </c>
      <c r="AO89" s="42" t="str">
        <f>IF(X89&lt;&gt;"",IFERROR(VLOOKUP(AA89,Lookups!$A$2:$A$6,1,FALSE),FALSE),"")</f>
        <v/>
      </c>
      <c r="AP89" s="42" t="b">
        <f t="shared" si="31"/>
        <v>1</v>
      </c>
      <c r="AQ89" s="42" t="str">
        <f>IF(X89&lt;&gt;"",IFERROR(VLOOKUP(AC89,Lookups!$A$24:$A$26,1,FALSE),FALSE),"")</f>
        <v/>
      </c>
      <c r="AR89" s="42" t="str">
        <f>IF(X89&lt;&gt;"",IFERROR(VLOOKUP(AD89,Lookups!$A$30:$A$34,1,FALSE),FALSE),"")</f>
        <v/>
      </c>
      <c r="AS89" s="42" t="str">
        <f>IF(X89&lt;&gt;"",AND($AE89&gt;=DATEVALUE("01/01/2020"),$AE89&lt;=Lookups!$A$10),"")</f>
        <v/>
      </c>
    </row>
    <row r="90" spans="1:45" x14ac:dyDescent="0.35">
      <c r="A90" s="41"/>
      <c r="B90" s="67"/>
      <c r="C90" s="40"/>
      <c r="D90" s="69"/>
      <c r="E90" s="40"/>
      <c r="F90" s="70"/>
      <c r="G90" s="36"/>
      <c r="H90" s="53"/>
      <c r="I90" s="36"/>
      <c r="J90" s="36"/>
      <c r="K90" s="72"/>
      <c r="L90" s="83"/>
      <c r="M90" s="62" t="str">
        <f t="shared" si="19"/>
        <v/>
      </c>
      <c r="N90" s="18" t="str">
        <f t="shared" si="20"/>
        <v/>
      </c>
      <c r="O90" s="18" t="e">
        <f t="shared" si="21"/>
        <v>#VALUE!</v>
      </c>
      <c r="P90" s="18" t="e">
        <f t="shared" si="22"/>
        <v>#VALUE!</v>
      </c>
      <c r="Q90" s="18" t="str">
        <f t="shared" si="23"/>
        <v/>
      </c>
      <c r="R90" s="18" t="e">
        <f t="shared" si="24"/>
        <v>#VALUE!</v>
      </c>
      <c r="S90" s="18">
        <f t="shared" si="25"/>
        <v>0</v>
      </c>
      <c r="T90" s="18" t="e">
        <f t="shared" si="26"/>
        <v>#VALUE!</v>
      </c>
      <c r="U90" s="26" t="str">
        <f t="shared" si="27"/>
        <v>OK</v>
      </c>
      <c r="V90" s="21" t="str">
        <f>IF(X90="","",IF(Lookups!$A$16=0,"Main Site not selected",Lookups!$A$16))</f>
        <v/>
      </c>
      <c r="W90" s="21" t="str">
        <f>IF(X90="","",IF(Lookups!$A$17=0,"Main Site not selected",Lookups!$A$17))</f>
        <v/>
      </c>
      <c r="X90" s="60" t="str">
        <f t="shared" si="28"/>
        <v/>
      </c>
      <c r="Y90" s="59" t="str">
        <f t="shared" si="32"/>
        <v/>
      </c>
      <c r="Z90" s="59" t="str">
        <f t="shared" si="32"/>
        <v/>
      </c>
      <c r="AA90" s="60" t="str">
        <f t="shared" si="32"/>
        <v/>
      </c>
      <c r="AB90" s="60" t="str">
        <f t="shared" si="18"/>
        <v/>
      </c>
      <c r="AC90" s="74" t="str">
        <f t="shared" si="29"/>
        <v/>
      </c>
      <c r="AD90" s="74" t="str">
        <f t="shared" si="29"/>
        <v/>
      </c>
      <c r="AE90" s="75" t="str">
        <f t="shared" si="29"/>
        <v/>
      </c>
      <c r="AF90" s="60" t="str">
        <f t="shared" si="30"/>
        <v/>
      </c>
      <c r="AG90" s="60" t="str">
        <f>IFERROR(IF(X90&lt;&gt;"",IF(AF90&lt;&gt;"",VLOOKUP(AF90,'big site list'!$B$2:$C$343,2,FALSE),""),""),Preplist!$F$21)</f>
        <v/>
      </c>
      <c r="AI90" s="42">
        <v>87</v>
      </c>
      <c r="AM90" s="42" t="str">
        <f>IF(X90&lt;&gt;"",AND($Y90&gt;=DATEVALUE("01/01/1900"),$Y90&lt;Lookups!$A$10),"")</f>
        <v/>
      </c>
      <c r="AN90" s="42" t="str">
        <f>IF(X90&lt;&gt;"",AND($Z90&gt;=DATEVALUE("01/01/2020"),$Z90&lt;=Lookups!$A$10),"")</f>
        <v/>
      </c>
      <c r="AO90" s="42" t="str">
        <f>IF(X90&lt;&gt;"",IFERROR(VLOOKUP(AA90,Lookups!$A$2:$A$6,1,FALSE),FALSE),"")</f>
        <v/>
      </c>
      <c r="AP90" s="42" t="b">
        <f t="shared" si="31"/>
        <v>1</v>
      </c>
      <c r="AQ90" s="42" t="str">
        <f>IF(X90&lt;&gt;"",IFERROR(VLOOKUP(AC90,Lookups!$A$24:$A$26,1,FALSE),FALSE),"")</f>
        <v/>
      </c>
      <c r="AR90" s="42" t="str">
        <f>IF(X90&lt;&gt;"",IFERROR(VLOOKUP(AD90,Lookups!$A$30:$A$34,1,FALSE),FALSE),"")</f>
        <v/>
      </c>
      <c r="AS90" s="42" t="str">
        <f>IF(X90&lt;&gt;"",AND($AE90&gt;=DATEVALUE("01/01/2020"),$AE90&lt;=Lookups!$A$10),"")</f>
        <v/>
      </c>
    </row>
    <row r="91" spans="1:45" x14ac:dyDescent="0.35">
      <c r="A91" s="41"/>
      <c r="B91" s="67"/>
      <c r="C91" s="40"/>
      <c r="D91" s="69"/>
      <c r="E91" s="40"/>
      <c r="F91" s="70"/>
      <c r="G91" s="36"/>
      <c r="H91" s="53"/>
      <c r="I91" s="36"/>
      <c r="J91" s="36"/>
      <c r="K91" s="72"/>
      <c r="L91" s="83"/>
      <c r="M91" s="62" t="str">
        <f t="shared" si="19"/>
        <v/>
      </c>
      <c r="N91" s="18" t="str">
        <f t="shared" si="20"/>
        <v/>
      </c>
      <c r="O91" s="18" t="e">
        <f t="shared" si="21"/>
        <v>#VALUE!</v>
      </c>
      <c r="P91" s="18" t="e">
        <f t="shared" si="22"/>
        <v>#VALUE!</v>
      </c>
      <c r="Q91" s="18" t="str">
        <f t="shared" si="23"/>
        <v/>
      </c>
      <c r="R91" s="18" t="e">
        <f t="shared" si="24"/>
        <v>#VALUE!</v>
      </c>
      <c r="S91" s="18">
        <f t="shared" si="25"/>
        <v>0</v>
      </c>
      <c r="T91" s="18" t="e">
        <f t="shared" si="26"/>
        <v>#VALUE!</v>
      </c>
      <c r="U91" s="26" t="str">
        <f t="shared" si="27"/>
        <v>OK</v>
      </c>
      <c r="V91" s="21" t="str">
        <f>IF(X91="","",IF(Lookups!$A$16=0,"Main Site not selected",Lookups!$A$16))</f>
        <v/>
      </c>
      <c r="W91" s="21" t="str">
        <f>IF(X91="","",IF(Lookups!$A$17=0,"Main Site not selected",Lookups!$A$17))</f>
        <v/>
      </c>
      <c r="X91" s="60" t="str">
        <f t="shared" si="28"/>
        <v/>
      </c>
      <c r="Y91" s="59" t="str">
        <f t="shared" si="32"/>
        <v/>
      </c>
      <c r="Z91" s="59" t="str">
        <f t="shared" si="32"/>
        <v/>
      </c>
      <c r="AA91" s="60" t="str">
        <f t="shared" si="32"/>
        <v/>
      </c>
      <c r="AB91" s="60" t="str">
        <f t="shared" si="18"/>
        <v/>
      </c>
      <c r="AC91" s="74" t="str">
        <f t="shared" si="29"/>
        <v/>
      </c>
      <c r="AD91" s="74" t="str">
        <f t="shared" si="29"/>
        <v/>
      </c>
      <c r="AE91" s="75" t="str">
        <f t="shared" si="29"/>
        <v/>
      </c>
      <c r="AF91" s="60" t="str">
        <f t="shared" si="30"/>
        <v/>
      </c>
      <c r="AG91" s="60" t="str">
        <f>IFERROR(IF(X91&lt;&gt;"",IF(AF91&lt;&gt;"",VLOOKUP(AF91,'big site list'!$B$2:$C$343,2,FALSE),""),""),Preplist!$F$21)</f>
        <v/>
      </c>
      <c r="AI91" s="42">
        <v>88</v>
      </c>
      <c r="AM91" s="42" t="str">
        <f>IF(X91&lt;&gt;"",AND($Y91&gt;=DATEVALUE("01/01/1900"),$Y91&lt;Lookups!$A$10),"")</f>
        <v/>
      </c>
      <c r="AN91" s="42" t="str">
        <f>IF(X91&lt;&gt;"",AND($Z91&gt;=DATEVALUE("01/01/2020"),$Z91&lt;=Lookups!$A$10),"")</f>
        <v/>
      </c>
      <c r="AO91" s="42" t="str">
        <f>IF(X91&lt;&gt;"",IFERROR(VLOOKUP(AA91,Lookups!$A$2:$A$6,1,FALSE),FALSE),"")</f>
        <v/>
      </c>
      <c r="AP91" s="42" t="b">
        <f t="shared" si="31"/>
        <v>1</v>
      </c>
      <c r="AQ91" s="42" t="str">
        <f>IF(X91&lt;&gt;"",IFERROR(VLOOKUP(AC91,Lookups!$A$24:$A$26,1,FALSE),FALSE),"")</f>
        <v/>
      </c>
      <c r="AR91" s="42" t="str">
        <f>IF(X91&lt;&gt;"",IFERROR(VLOOKUP(AD91,Lookups!$A$30:$A$34,1,FALSE),FALSE),"")</f>
        <v/>
      </c>
      <c r="AS91" s="42" t="str">
        <f>IF(X91&lt;&gt;"",AND($AE91&gt;=DATEVALUE("01/01/2020"),$AE91&lt;=Lookups!$A$10),"")</f>
        <v/>
      </c>
    </row>
    <row r="92" spans="1:45" x14ac:dyDescent="0.35">
      <c r="A92" s="41"/>
      <c r="B92" s="67"/>
      <c r="C92" s="40"/>
      <c r="D92" s="69"/>
      <c r="E92" s="40"/>
      <c r="F92" s="70"/>
      <c r="G92" s="36"/>
      <c r="H92" s="53"/>
      <c r="I92" s="36"/>
      <c r="J92" s="36"/>
      <c r="K92" s="72"/>
      <c r="L92" s="83"/>
      <c r="M92" s="62" t="str">
        <f t="shared" si="19"/>
        <v/>
      </c>
      <c r="N92" s="18" t="str">
        <f t="shared" si="20"/>
        <v/>
      </c>
      <c r="O92" s="18" t="e">
        <f t="shared" si="21"/>
        <v>#VALUE!</v>
      </c>
      <c r="P92" s="18" t="e">
        <f t="shared" si="22"/>
        <v>#VALUE!</v>
      </c>
      <c r="Q92" s="18" t="str">
        <f t="shared" si="23"/>
        <v/>
      </c>
      <c r="R92" s="18" t="e">
        <f t="shared" si="24"/>
        <v>#VALUE!</v>
      </c>
      <c r="S92" s="18">
        <f t="shared" si="25"/>
        <v>0</v>
      </c>
      <c r="T92" s="18" t="e">
        <f t="shared" si="26"/>
        <v>#VALUE!</v>
      </c>
      <c r="U92" s="26" t="str">
        <f t="shared" si="27"/>
        <v>OK</v>
      </c>
      <c r="V92" s="21" t="str">
        <f>IF(X92="","",IF(Lookups!$A$16=0,"Main Site not selected",Lookups!$A$16))</f>
        <v/>
      </c>
      <c r="W92" s="21" t="str">
        <f>IF(X92="","",IF(Lookups!$A$17=0,"Main Site not selected",Lookups!$A$17))</f>
        <v/>
      </c>
      <c r="X92" s="60" t="str">
        <f t="shared" si="28"/>
        <v/>
      </c>
      <c r="Y92" s="59" t="str">
        <f t="shared" si="32"/>
        <v/>
      </c>
      <c r="Z92" s="59" t="str">
        <f t="shared" si="32"/>
        <v/>
      </c>
      <c r="AA92" s="60" t="str">
        <f t="shared" si="32"/>
        <v/>
      </c>
      <c r="AB92" s="60" t="str">
        <f t="shared" si="18"/>
        <v/>
      </c>
      <c r="AC92" s="74" t="str">
        <f t="shared" si="29"/>
        <v/>
      </c>
      <c r="AD92" s="74" t="str">
        <f t="shared" si="29"/>
        <v/>
      </c>
      <c r="AE92" s="75" t="str">
        <f t="shared" si="29"/>
        <v/>
      </c>
      <c r="AF92" s="60" t="str">
        <f t="shared" si="30"/>
        <v/>
      </c>
      <c r="AG92" s="60" t="str">
        <f>IFERROR(IF(X92&lt;&gt;"",IF(AF92&lt;&gt;"",VLOOKUP(AF92,'big site list'!$B$2:$C$343,2,FALSE),""),""),Preplist!$F$21)</f>
        <v/>
      </c>
      <c r="AI92" s="42">
        <v>89</v>
      </c>
      <c r="AM92" s="42" t="str">
        <f>IF(X92&lt;&gt;"",AND($Y92&gt;=DATEVALUE("01/01/1900"),$Y92&lt;Lookups!$A$10),"")</f>
        <v/>
      </c>
      <c r="AN92" s="42" t="str">
        <f>IF(X92&lt;&gt;"",AND($Z92&gt;=DATEVALUE("01/01/2020"),$Z92&lt;=Lookups!$A$10),"")</f>
        <v/>
      </c>
      <c r="AO92" s="42" t="str">
        <f>IF(X92&lt;&gt;"",IFERROR(VLOOKUP(AA92,Lookups!$A$2:$A$6,1,FALSE),FALSE),"")</f>
        <v/>
      </c>
      <c r="AP92" s="42" t="b">
        <f t="shared" si="31"/>
        <v>1</v>
      </c>
      <c r="AQ92" s="42" t="str">
        <f>IF(X92&lt;&gt;"",IFERROR(VLOOKUP(AC92,Lookups!$A$24:$A$26,1,FALSE),FALSE),"")</f>
        <v/>
      </c>
      <c r="AR92" s="42" t="str">
        <f>IF(X92&lt;&gt;"",IFERROR(VLOOKUP(AD92,Lookups!$A$30:$A$34,1,FALSE),FALSE),"")</f>
        <v/>
      </c>
      <c r="AS92" s="42" t="str">
        <f>IF(X92&lt;&gt;"",AND($AE92&gt;=DATEVALUE("01/01/2020"),$AE92&lt;=Lookups!$A$10),"")</f>
        <v/>
      </c>
    </row>
    <row r="93" spans="1:45" x14ac:dyDescent="0.35">
      <c r="A93" s="41"/>
      <c r="B93" s="67"/>
      <c r="C93" s="40"/>
      <c r="D93" s="69"/>
      <c r="E93" s="40"/>
      <c r="F93" s="70"/>
      <c r="G93" s="36"/>
      <c r="H93" s="53"/>
      <c r="I93" s="36"/>
      <c r="J93" s="36"/>
      <c r="K93" s="72"/>
      <c r="L93" s="83"/>
      <c r="M93" s="62" t="str">
        <f t="shared" si="19"/>
        <v/>
      </c>
      <c r="N93" s="18" t="str">
        <f t="shared" si="20"/>
        <v/>
      </c>
      <c r="O93" s="18" t="e">
        <f t="shared" si="21"/>
        <v>#VALUE!</v>
      </c>
      <c r="P93" s="18" t="e">
        <f t="shared" si="22"/>
        <v>#VALUE!</v>
      </c>
      <c r="Q93" s="18" t="str">
        <f t="shared" si="23"/>
        <v/>
      </c>
      <c r="R93" s="18" t="e">
        <f t="shared" si="24"/>
        <v>#VALUE!</v>
      </c>
      <c r="S93" s="18">
        <f t="shared" si="25"/>
        <v>0</v>
      </c>
      <c r="T93" s="18" t="e">
        <f t="shared" si="26"/>
        <v>#VALUE!</v>
      </c>
      <c r="U93" s="26" t="str">
        <f t="shared" si="27"/>
        <v>OK</v>
      </c>
      <c r="V93" s="21" t="str">
        <f>IF(X93="","",IF(Lookups!$A$16=0,"Main Site not selected",Lookups!$A$16))</f>
        <v/>
      </c>
      <c r="W93" s="21" t="str">
        <f>IF(X93="","",IF(Lookups!$A$17=0,"Main Site not selected",Lookups!$A$17))</f>
        <v/>
      </c>
      <c r="X93" s="60" t="str">
        <f t="shared" si="28"/>
        <v/>
      </c>
      <c r="Y93" s="59" t="str">
        <f t="shared" si="32"/>
        <v/>
      </c>
      <c r="Z93" s="59" t="str">
        <f t="shared" si="32"/>
        <v/>
      </c>
      <c r="AA93" s="60" t="str">
        <f t="shared" si="32"/>
        <v/>
      </c>
      <c r="AB93" s="60" t="str">
        <f t="shared" si="18"/>
        <v/>
      </c>
      <c r="AC93" s="74" t="str">
        <f t="shared" si="29"/>
        <v/>
      </c>
      <c r="AD93" s="74" t="str">
        <f t="shared" si="29"/>
        <v/>
      </c>
      <c r="AE93" s="75" t="str">
        <f t="shared" si="29"/>
        <v/>
      </c>
      <c r="AF93" s="60" t="str">
        <f t="shared" si="30"/>
        <v/>
      </c>
      <c r="AG93" s="60" t="str">
        <f>IFERROR(IF(X93&lt;&gt;"",IF(AF93&lt;&gt;"",VLOOKUP(AF93,'big site list'!$B$2:$C$343,2,FALSE),""),""),Preplist!$F$21)</f>
        <v/>
      </c>
      <c r="AI93" s="42">
        <v>90</v>
      </c>
      <c r="AM93" s="42" t="str">
        <f>IF(X93&lt;&gt;"",AND($Y93&gt;=DATEVALUE("01/01/1900"),$Y93&lt;Lookups!$A$10),"")</f>
        <v/>
      </c>
      <c r="AN93" s="42" t="str">
        <f>IF(X93&lt;&gt;"",AND($Z93&gt;=DATEVALUE("01/01/2020"),$Z93&lt;=Lookups!$A$10),"")</f>
        <v/>
      </c>
      <c r="AO93" s="42" t="str">
        <f>IF(X93&lt;&gt;"",IFERROR(VLOOKUP(AA93,Lookups!$A$2:$A$6,1,FALSE),FALSE),"")</f>
        <v/>
      </c>
      <c r="AP93" s="42" t="b">
        <f t="shared" si="31"/>
        <v>1</v>
      </c>
      <c r="AQ93" s="42" t="str">
        <f>IF(X93&lt;&gt;"",IFERROR(VLOOKUP(AC93,Lookups!$A$24:$A$26,1,FALSE),FALSE),"")</f>
        <v/>
      </c>
      <c r="AR93" s="42" t="str">
        <f>IF(X93&lt;&gt;"",IFERROR(VLOOKUP(AD93,Lookups!$A$30:$A$34,1,FALSE),FALSE),"")</f>
        <v/>
      </c>
      <c r="AS93" s="42" t="str">
        <f>IF(X93&lt;&gt;"",AND($AE93&gt;=DATEVALUE("01/01/2020"),$AE93&lt;=Lookups!$A$10),"")</f>
        <v/>
      </c>
    </row>
    <row r="94" spans="1:45" x14ac:dyDescent="0.35">
      <c r="A94" s="41"/>
      <c r="B94" s="67"/>
      <c r="C94" s="40"/>
      <c r="D94" s="69"/>
      <c r="E94" s="40"/>
      <c r="F94" s="70"/>
      <c r="G94" s="36"/>
      <c r="H94" s="53"/>
      <c r="I94" s="36"/>
      <c r="J94" s="36"/>
      <c r="K94" s="72"/>
      <c r="L94" s="83"/>
      <c r="M94" s="62" t="str">
        <f t="shared" si="19"/>
        <v/>
      </c>
      <c r="N94" s="18" t="str">
        <f t="shared" si="20"/>
        <v/>
      </c>
      <c r="O94" s="18" t="e">
        <f t="shared" si="21"/>
        <v>#VALUE!</v>
      </c>
      <c r="P94" s="18" t="e">
        <f t="shared" si="22"/>
        <v>#VALUE!</v>
      </c>
      <c r="Q94" s="18" t="str">
        <f t="shared" si="23"/>
        <v/>
      </c>
      <c r="R94" s="18" t="e">
        <f t="shared" si="24"/>
        <v>#VALUE!</v>
      </c>
      <c r="S94" s="18">
        <f t="shared" si="25"/>
        <v>0</v>
      </c>
      <c r="T94" s="18" t="e">
        <f t="shared" si="26"/>
        <v>#VALUE!</v>
      </c>
      <c r="U94" s="26" t="str">
        <f t="shared" si="27"/>
        <v>OK</v>
      </c>
      <c r="V94" s="21" t="str">
        <f>IF(X94="","",IF(Lookups!$A$16=0,"Main Site not selected",Lookups!$A$16))</f>
        <v/>
      </c>
      <c r="W94" s="21" t="str">
        <f>IF(X94="","",IF(Lookups!$A$17=0,"Main Site not selected",Lookups!$A$17))</f>
        <v/>
      </c>
      <c r="X94" s="60" t="str">
        <f t="shared" si="28"/>
        <v/>
      </c>
      <c r="Y94" s="59" t="str">
        <f t="shared" si="32"/>
        <v/>
      </c>
      <c r="Z94" s="59" t="str">
        <f t="shared" si="32"/>
        <v/>
      </c>
      <c r="AA94" s="60" t="str">
        <f t="shared" si="32"/>
        <v/>
      </c>
      <c r="AB94" s="60" t="str">
        <f t="shared" si="18"/>
        <v/>
      </c>
      <c r="AC94" s="74" t="str">
        <f t="shared" si="29"/>
        <v/>
      </c>
      <c r="AD94" s="74" t="str">
        <f t="shared" si="29"/>
        <v/>
      </c>
      <c r="AE94" s="75" t="str">
        <f t="shared" si="29"/>
        <v/>
      </c>
      <c r="AF94" s="60" t="str">
        <f t="shared" si="30"/>
        <v/>
      </c>
      <c r="AG94" s="60" t="str">
        <f>IFERROR(IF(X94&lt;&gt;"",IF(AF94&lt;&gt;"",VLOOKUP(AF94,'big site list'!$B$2:$C$343,2,FALSE),""),""),Preplist!$F$21)</f>
        <v/>
      </c>
      <c r="AI94" s="42">
        <v>91</v>
      </c>
      <c r="AM94" s="42" t="str">
        <f>IF(X94&lt;&gt;"",AND($Y94&gt;=DATEVALUE("01/01/1900"),$Y94&lt;Lookups!$A$10),"")</f>
        <v/>
      </c>
      <c r="AN94" s="42" t="str">
        <f>IF(X94&lt;&gt;"",AND($Z94&gt;=DATEVALUE("01/01/2020"),$Z94&lt;=Lookups!$A$10),"")</f>
        <v/>
      </c>
      <c r="AO94" s="42" t="str">
        <f>IF(X94&lt;&gt;"",IFERROR(VLOOKUP(AA94,Lookups!$A$2:$A$6,1,FALSE),FALSE),"")</f>
        <v/>
      </c>
      <c r="AP94" s="42" t="b">
        <f t="shared" si="31"/>
        <v>1</v>
      </c>
      <c r="AQ94" s="42" t="str">
        <f>IF(X94&lt;&gt;"",IFERROR(VLOOKUP(AC94,Lookups!$A$24:$A$26,1,FALSE),FALSE),"")</f>
        <v/>
      </c>
      <c r="AR94" s="42" t="str">
        <f>IF(X94&lt;&gt;"",IFERROR(VLOOKUP(AD94,Lookups!$A$30:$A$34,1,FALSE),FALSE),"")</f>
        <v/>
      </c>
      <c r="AS94" s="42" t="str">
        <f>IF(X94&lt;&gt;"",AND($AE94&gt;=DATEVALUE("01/01/2020"),$AE94&lt;=Lookups!$A$10),"")</f>
        <v/>
      </c>
    </row>
    <row r="95" spans="1:45" x14ac:dyDescent="0.35">
      <c r="A95" s="41"/>
      <c r="B95" s="67"/>
      <c r="C95" s="40"/>
      <c r="D95" s="69"/>
      <c r="E95" s="40"/>
      <c r="F95" s="70"/>
      <c r="G95" s="36"/>
      <c r="H95" s="53"/>
      <c r="I95" s="36"/>
      <c r="J95" s="36"/>
      <c r="K95" s="72"/>
      <c r="L95" s="83"/>
      <c r="M95" s="62" t="str">
        <f t="shared" si="19"/>
        <v/>
      </c>
      <c r="N95" s="18" t="str">
        <f t="shared" si="20"/>
        <v/>
      </c>
      <c r="O95" s="18" t="e">
        <f t="shared" si="21"/>
        <v>#VALUE!</v>
      </c>
      <c r="P95" s="18" t="e">
        <f t="shared" si="22"/>
        <v>#VALUE!</v>
      </c>
      <c r="Q95" s="18" t="str">
        <f t="shared" si="23"/>
        <v/>
      </c>
      <c r="R95" s="18" t="e">
        <f t="shared" si="24"/>
        <v>#VALUE!</v>
      </c>
      <c r="S95" s="18">
        <f t="shared" si="25"/>
        <v>0</v>
      </c>
      <c r="T95" s="18" t="e">
        <f t="shared" si="26"/>
        <v>#VALUE!</v>
      </c>
      <c r="U95" s="26" t="str">
        <f t="shared" si="27"/>
        <v>OK</v>
      </c>
      <c r="V95" s="21" t="str">
        <f>IF(X95="","",IF(Lookups!$A$16=0,"Main Site not selected",Lookups!$A$16))</f>
        <v/>
      </c>
      <c r="W95" s="21" t="str">
        <f>IF(X95="","",IF(Lookups!$A$17=0,"Main Site not selected",Lookups!$A$17))</f>
        <v/>
      </c>
      <c r="X95" s="60" t="str">
        <f t="shared" si="28"/>
        <v/>
      </c>
      <c r="Y95" s="59" t="str">
        <f t="shared" si="32"/>
        <v/>
      </c>
      <c r="Z95" s="59" t="str">
        <f t="shared" si="32"/>
        <v/>
      </c>
      <c r="AA95" s="60" t="str">
        <f t="shared" si="32"/>
        <v/>
      </c>
      <c r="AB95" s="60" t="str">
        <f t="shared" si="18"/>
        <v/>
      </c>
      <c r="AC95" s="74" t="str">
        <f t="shared" si="29"/>
        <v/>
      </c>
      <c r="AD95" s="74" t="str">
        <f t="shared" si="29"/>
        <v/>
      </c>
      <c r="AE95" s="75" t="str">
        <f t="shared" si="29"/>
        <v/>
      </c>
      <c r="AF95" s="60" t="str">
        <f t="shared" si="30"/>
        <v/>
      </c>
      <c r="AG95" s="60" t="str">
        <f>IFERROR(IF(X95&lt;&gt;"",IF(AF95&lt;&gt;"",VLOOKUP(AF95,'big site list'!$B$2:$C$343,2,FALSE),""),""),Preplist!$F$21)</f>
        <v/>
      </c>
      <c r="AI95" s="42">
        <v>92</v>
      </c>
      <c r="AM95" s="42" t="str">
        <f>IF(X95&lt;&gt;"",AND($Y95&gt;=DATEVALUE("01/01/1900"),$Y95&lt;Lookups!$A$10),"")</f>
        <v/>
      </c>
      <c r="AN95" s="42" t="str">
        <f>IF(X95&lt;&gt;"",AND($Z95&gt;=DATEVALUE("01/01/2020"),$Z95&lt;=Lookups!$A$10),"")</f>
        <v/>
      </c>
      <c r="AO95" s="42" t="str">
        <f>IF(X95&lt;&gt;"",IFERROR(VLOOKUP(AA95,Lookups!$A$2:$A$6,1,FALSE),FALSE),"")</f>
        <v/>
      </c>
      <c r="AP95" s="42" t="b">
        <f t="shared" si="31"/>
        <v>1</v>
      </c>
      <c r="AQ95" s="42" t="str">
        <f>IF(X95&lt;&gt;"",IFERROR(VLOOKUP(AC95,Lookups!$A$24:$A$26,1,FALSE),FALSE),"")</f>
        <v/>
      </c>
      <c r="AR95" s="42" t="str">
        <f>IF(X95&lt;&gt;"",IFERROR(VLOOKUP(AD95,Lookups!$A$30:$A$34,1,FALSE),FALSE),"")</f>
        <v/>
      </c>
      <c r="AS95" s="42" t="str">
        <f>IF(X95&lt;&gt;"",AND($AE95&gt;=DATEVALUE("01/01/2020"),$AE95&lt;=Lookups!$A$10),"")</f>
        <v/>
      </c>
    </row>
    <row r="96" spans="1:45" x14ac:dyDescent="0.35">
      <c r="A96" s="41"/>
      <c r="B96" s="67"/>
      <c r="C96" s="40"/>
      <c r="D96" s="69"/>
      <c r="E96" s="40"/>
      <c r="F96" s="70"/>
      <c r="G96" s="36"/>
      <c r="H96" s="53"/>
      <c r="I96" s="36"/>
      <c r="J96" s="36"/>
      <c r="K96" s="72"/>
      <c r="L96" s="83"/>
      <c r="M96" s="62" t="str">
        <f t="shared" si="19"/>
        <v/>
      </c>
      <c r="N96" s="18" t="str">
        <f t="shared" si="20"/>
        <v/>
      </c>
      <c r="O96" s="18" t="e">
        <f t="shared" si="21"/>
        <v>#VALUE!</v>
      </c>
      <c r="P96" s="18" t="e">
        <f t="shared" si="22"/>
        <v>#VALUE!</v>
      </c>
      <c r="Q96" s="18" t="str">
        <f t="shared" si="23"/>
        <v/>
      </c>
      <c r="R96" s="18" t="e">
        <f t="shared" si="24"/>
        <v>#VALUE!</v>
      </c>
      <c r="S96" s="18">
        <f t="shared" si="25"/>
        <v>0</v>
      </c>
      <c r="T96" s="18" t="e">
        <f t="shared" si="26"/>
        <v>#VALUE!</v>
      </c>
      <c r="U96" s="26" t="str">
        <f t="shared" si="27"/>
        <v>OK</v>
      </c>
      <c r="V96" s="21" t="str">
        <f>IF(X96="","",IF(Lookups!$A$16=0,"Main Site not selected",Lookups!$A$16))</f>
        <v/>
      </c>
      <c r="W96" s="21" t="str">
        <f>IF(X96="","",IF(Lookups!$A$17=0,"Main Site not selected",Lookups!$A$17))</f>
        <v/>
      </c>
      <c r="X96" s="60" t="str">
        <f t="shared" si="28"/>
        <v/>
      </c>
      <c r="Y96" s="59" t="str">
        <f t="shared" si="32"/>
        <v/>
      </c>
      <c r="Z96" s="59" t="str">
        <f t="shared" si="32"/>
        <v/>
      </c>
      <c r="AA96" s="60" t="str">
        <f t="shared" si="32"/>
        <v/>
      </c>
      <c r="AB96" s="60" t="str">
        <f t="shared" si="18"/>
        <v/>
      </c>
      <c r="AC96" s="74" t="str">
        <f t="shared" si="29"/>
        <v/>
      </c>
      <c r="AD96" s="74" t="str">
        <f t="shared" si="29"/>
        <v/>
      </c>
      <c r="AE96" s="75" t="str">
        <f t="shared" si="29"/>
        <v/>
      </c>
      <c r="AF96" s="60" t="str">
        <f t="shared" si="30"/>
        <v/>
      </c>
      <c r="AG96" s="60" t="str">
        <f>IFERROR(IF(X96&lt;&gt;"",IF(AF96&lt;&gt;"",VLOOKUP(AF96,'big site list'!$B$2:$C$343,2,FALSE),""),""),Preplist!$F$21)</f>
        <v/>
      </c>
      <c r="AI96" s="42">
        <v>93</v>
      </c>
      <c r="AM96" s="42" t="str">
        <f>IF(X96&lt;&gt;"",AND($Y96&gt;=DATEVALUE("01/01/1900"),$Y96&lt;Lookups!$A$10),"")</f>
        <v/>
      </c>
      <c r="AN96" s="42" t="str">
        <f>IF(X96&lt;&gt;"",AND($Z96&gt;=DATEVALUE("01/01/2020"),$Z96&lt;=Lookups!$A$10),"")</f>
        <v/>
      </c>
      <c r="AO96" s="42" t="str">
        <f>IF(X96&lt;&gt;"",IFERROR(VLOOKUP(AA96,Lookups!$A$2:$A$6,1,FALSE),FALSE),"")</f>
        <v/>
      </c>
      <c r="AP96" s="42" t="b">
        <f t="shared" si="31"/>
        <v>1</v>
      </c>
      <c r="AQ96" s="42" t="str">
        <f>IF(X96&lt;&gt;"",IFERROR(VLOOKUP(AC96,Lookups!$A$24:$A$26,1,FALSE),FALSE),"")</f>
        <v/>
      </c>
      <c r="AR96" s="42" t="str">
        <f>IF(X96&lt;&gt;"",IFERROR(VLOOKUP(AD96,Lookups!$A$30:$A$34,1,FALSE),FALSE),"")</f>
        <v/>
      </c>
      <c r="AS96" s="42" t="str">
        <f>IF(X96&lt;&gt;"",AND($AE96&gt;=DATEVALUE("01/01/2020"),$AE96&lt;=Lookups!$A$10),"")</f>
        <v/>
      </c>
    </row>
    <row r="97" spans="1:45" x14ac:dyDescent="0.35">
      <c r="A97" s="41"/>
      <c r="B97" s="67"/>
      <c r="C97" s="40"/>
      <c r="D97" s="69"/>
      <c r="E97" s="40"/>
      <c r="F97" s="70"/>
      <c r="G97" s="36"/>
      <c r="H97" s="53"/>
      <c r="I97" s="36"/>
      <c r="J97" s="36"/>
      <c r="K97" s="72"/>
      <c r="L97" s="83"/>
      <c r="M97" s="62" t="str">
        <f t="shared" si="19"/>
        <v/>
      </c>
      <c r="N97" s="18" t="str">
        <f t="shared" si="20"/>
        <v/>
      </c>
      <c r="O97" s="18" t="e">
        <f t="shared" si="21"/>
        <v>#VALUE!</v>
      </c>
      <c r="P97" s="18" t="e">
        <f t="shared" si="22"/>
        <v>#VALUE!</v>
      </c>
      <c r="Q97" s="18" t="str">
        <f t="shared" si="23"/>
        <v/>
      </c>
      <c r="R97" s="18" t="e">
        <f t="shared" si="24"/>
        <v>#VALUE!</v>
      </c>
      <c r="S97" s="18">
        <f t="shared" si="25"/>
        <v>0</v>
      </c>
      <c r="T97" s="18" t="e">
        <f t="shared" si="26"/>
        <v>#VALUE!</v>
      </c>
      <c r="U97" s="26" t="str">
        <f t="shared" si="27"/>
        <v>OK</v>
      </c>
      <c r="V97" s="21" t="str">
        <f>IF(X97="","",IF(Lookups!$A$16=0,"Main Site not selected",Lookups!$A$16))</f>
        <v/>
      </c>
      <c r="W97" s="21" t="str">
        <f>IF(X97="","",IF(Lookups!$A$17=0,"Main Site not selected",Lookups!$A$17))</f>
        <v/>
      </c>
      <c r="X97" s="60" t="str">
        <f t="shared" si="28"/>
        <v/>
      </c>
      <c r="Y97" s="59" t="str">
        <f t="shared" si="32"/>
        <v/>
      </c>
      <c r="Z97" s="59" t="str">
        <f t="shared" si="32"/>
        <v/>
      </c>
      <c r="AA97" s="60" t="str">
        <f t="shared" si="32"/>
        <v/>
      </c>
      <c r="AB97" s="60" t="str">
        <f t="shared" si="18"/>
        <v/>
      </c>
      <c r="AC97" s="74" t="str">
        <f t="shared" si="29"/>
        <v/>
      </c>
      <c r="AD97" s="74" t="str">
        <f t="shared" si="29"/>
        <v/>
      </c>
      <c r="AE97" s="75" t="str">
        <f t="shared" si="29"/>
        <v/>
      </c>
      <c r="AF97" s="60" t="str">
        <f t="shared" si="30"/>
        <v/>
      </c>
      <c r="AG97" s="60" t="str">
        <f>IFERROR(IF(X97&lt;&gt;"",IF(AF97&lt;&gt;"",VLOOKUP(AF97,'big site list'!$B$2:$C$343,2,FALSE),""),""),Preplist!$F$21)</f>
        <v/>
      </c>
      <c r="AI97" s="42">
        <v>94</v>
      </c>
      <c r="AM97" s="42" t="str">
        <f>IF(X97&lt;&gt;"",AND($Y97&gt;=DATEVALUE("01/01/1900"),$Y97&lt;Lookups!$A$10),"")</f>
        <v/>
      </c>
      <c r="AN97" s="42" t="str">
        <f>IF(X97&lt;&gt;"",AND($Z97&gt;=DATEVALUE("01/01/2020"),$Z97&lt;=Lookups!$A$10),"")</f>
        <v/>
      </c>
      <c r="AO97" s="42" t="str">
        <f>IF(X97&lt;&gt;"",IFERROR(VLOOKUP(AA97,Lookups!$A$2:$A$6,1,FALSE),FALSE),"")</f>
        <v/>
      </c>
      <c r="AP97" s="42" t="b">
        <f t="shared" si="31"/>
        <v>1</v>
      </c>
      <c r="AQ97" s="42" t="str">
        <f>IF(X97&lt;&gt;"",IFERROR(VLOOKUP(AC97,Lookups!$A$24:$A$26,1,FALSE),FALSE),"")</f>
        <v/>
      </c>
      <c r="AR97" s="42" t="str">
        <f>IF(X97&lt;&gt;"",IFERROR(VLOOKUP(AD97,Lookups!$A$30:$A$34,1,FALSE),FALSE),"")</f>
        <v/>
      </c>
      <c r="AS97" s="42" t="str">
        <f>IF(X97&lt;&gt;"",AND($AE97&gt;=DATEVALUE("01/01/2020"),$AE97&lt;=Lookups!$A$10),"")</f>
        <v/>
      </c>
    </row>
    <row r="98" spans="1:45" x14ac:dyDescent="0.35">
      <c r="A98" s="41"/>
      <c r="B98" s="67"/>
      <c r="C98" s="40"/>
      <c r="D98" s="69"/>
      <c r="E98" s="40"/>
      <c r="F98" s="70"/>
      <c r="G98" s="36"/>
      <c r="H98" s="53"/>
      <c r="I98" s="36"/>
      <c r="J98" s="36"/>
      <c r="K98" s="72"/>
      <c r="L98" s="83"/>
      <c r="M98" s="62" t="str">
        <f t="shared" si="19"/>
        <v/>
      </c>
      <c r="N98" s="18" t="str">
        <f t="shared" si="20"/>
        <v/>
      </c>
      <c r="O98" s="18" t="e">
        <f t="shared" si="21"/>
        <v>#VALUE!</v>
      </c>
      <c r="P98" s="18" t="e">
        <f t="shared" si="22"/>
        <v>#VALUE!</v>
      </c>
      <c r="Q98" s="18" t="str">
        <f t="shared" si="23"/>
        <v/>
      </c>
      <c r="R98" s="18" t="e">
        <f t="shared" si="24"/>
        <v>#VALUE!</v>
      </c>
      <c r="S98" s="18">
        <f t="shared" si="25"/>
        <v>0</v>
      </c>
      <c r="T98" s="18" t="e">
        <f t="shared" si="26"/>
        <v>#VALUE!</v>
      </c>
      <c r="U98" s="26" t="str">
        <f t="shared" si="27"/>
        <v>OK</v>
      </c>
      <c r="V98" s="21" t="str">
        <f>IF(X98="","",IF(Lookups!$A$16=0,"Main Site not selected",Lookups!$A$16))</f>
        <v/>
      </c>
      <c r="W98" s="21" t="str">
        <f>IF(X98="","",IF(Lookups!$A$17=0,"Main Site not selected",Lookups!$A$17))</f>
        <v/>
      </c>
      <c r="X98" s="60" t="str">
        <f t="shared" si="28"/>
        <v/>
      </c>
      <c r="Y98" s="59" t="str">
        <f t="shared" si="32"/>
        <v/>
      </c>
      <c r="Z98" s="59" t="str">
        <f t="shared" si="32"/>
        <v/>
      </c>
      <c r="AA98" s="60" t="str">
        <f t="shared" si="32"/>
        <v/>
      </c>
      <c r="AB98" s="60" t="str">
        <f t="shared" si="18"/>
        <v/>
      </c>
      <c r="AC98" s="74" t="str">
        <f t="shared" si="29"/>
        <v/>
      </c>
      <c r="AD98" s="74" t="str">
        <f t="shared" si="29"/>
        <v/>
      </c>
      <c r="AE98" s="75" t="str">
        <f t="shared" si="29"/>
        <v/>
      </c>
      <c r="AF98" s="60" t="str">
        <f t="shared" si="30"/>
        <v/>
      </c>
      <c r="AG98" s="60" t="str">
        <f>IFERROR(IF(X98&lt;&gt;"",IF(AF98&lt;&gt;"",VLOOKUP(AF98,'big site list'!$B$2:$C$343,2,FALSE),""),""),Preplist!$F$21)</f>
        <v/>
      </c>
      <c r="AI98" s="42">
        <v>95</v>
      </c>
      <c r="AM98" s="42" t="str">
        <f>IF(X98&lt;&gt;"",AND($Y98&gt;=DATEVALUE("01/01/1900"),$Y98&lt;Lookups!$A$10),"")</f>
        <v/>
      </c>
      <c r="AN98" s="42" t="str">
        <f>IF(X98&lt;&gt;"",AND($Z98&gt;=DATEVALUE("01/01/2020"),$Z98&lt;=Lookups!$A$10),"")</f>
        <v/>
      </c>
      <c r="AO98" s="42" t="str">
        <f>IF(X98&lt;&gt;"",IFERROR(VLOOKUP(AA98,Lookups!$A$2:$A$6,1,FALSE),FALSE),"")</f>
        <v/>
      </c>
      <c r="AP98" s="42" t="b">
        <f t="shared" si="31"/>
        <v>1</v>
      </c>
      <c r="AQ98" s="42" t="str">
        <f>IF(X98&lt;&gt;"",IFERROR(VLOOKUP(AC98,Lookups!$A$24:$A$26,1,FALSE),FALSE),"")</f>
        <v/>
      </c>
      <c r="AR98" s="42" t="str">
        <f>IF(X98&lt;&gt;"",IFERROR(VLOOKUP(AD98,Lookups!$A$30:$A$34,1,FALSE),FALSE),"")</f>
        <v/>
      </c>
      <c r="AS98" s="42" t="str">
        <f>IF(X98&lt;&gt;"",AND($AE98&gt;=DATEVALUE("01/01/2020"),$AE98&lt;=Lookups!$A$10),"")</f>
        <v/>
      </c>
    </row>
    <row r="99" spans="1:45" x14ac:dyDescent="0.35">
      <c r="A99" s="41"/>
      <c r="B99" s="67"/>
      <c r="C99" s="40"/>
      <c r="D99" s="69"/>
      <c r="E99" s="40"/>
      <c r="F99" s="70"/>
      <c r="G99" s="36"/>
      <c r="H99" s="53"/>
      <c r="I99" s="36"/>
      <c r="J99" s="36"/>
      <c r="K99" s="72"/>
      <c r="L99" s="83"/>
      <c r="M99" s="62" t="str">
        <f t="shared" si="19"/>
        <v/>
      </c>
      <c r="N99" s="18" t="str">
        <f t="shared" si="20"/>
        <v/>
      </c>
      <c r="O99" s="18" t="e">
        <f t="shared" si="21"/>
        <v>#VALUE!</v>
      </c>
      <c r="P99" s="18" t="e">
        <f t="shared" si="22"/>
        <v>#VALUE!</v>
      </c>
      <c r="Q99" s="18" t="str">
        <f t="shared" si="23"/>
        <v/>
      </c>
      <c r="R99" s="18" t="e">
        <f t="shared" si="24"/>
        <v>#VALUE!</v>
      </c>
      <c r="S99" s="18">
        <f t="shared" si="25"/>
        <v>0</v>
      </c>
      <c r="T99" s="18" t="e">
        <f t="shared" si="26"/>
        <v>#VALUE!</v>
      </c>
      <c r="U99" s="26" t="str">
        <f t="shared" si="27"/>
        <v>OK</v>
      </c>
      <c r="V99" s="21" t="str">
        <f>IF(X99="","",IF(Lookups!$A$16=0,"Main Site not selected",Lookups!$A$16))</f>
        <v/>
      </c>
      <c r="W99" s="21" t="str">
        <f>IF(X99="","",IF(Lookups!$A$17=0,"Main Site not selected",Lookups!$A$17))</f>
        <v/>
      </c>
      <c r="X99" s="60" t="str">
        <f t="shared" si="28"/>
        <v/>
      </c>
      <c r="Y99" s="59" t="str">
        <f t="shared" si="32"/>
        <v/>
      </c>
      <c r="Z99" s="59" t="str">
        <f t="shared" si="32"/>
        <v/>
      </c>
      <c r="AA99" s="60" t="str">
        <f t="shared" si="32"/>
        <v/>
      </c>
      <c r="AB99" s="60" t="str">
        <f t="shared" si="18"/>
        <v/>
      </c>
      <c r="AC99" s="74" t="str">
        <f t="shared" si="29"/>
        <v/>
      </c>
      <c r="AD99" s="74" t="str">
        <f t="shared" si="29"/>
        <v/>
      </c>
      <c r="AE99" s="75" t="str">
        <f t="shared" si="29"/>
        <v/>
      </c>
      <c r="AF99" s="60" t="str">
        <f t="shared" si="30"/>
        <v/>
      </c>
      <c r="AG99" s="60" t="str">
        <f>IFERROR(IF(X99&lt;&gt;"",IF(AF99&lt;&gt;"",VLOOKUP(AF99,'big site list'!$B$2:$C$343,2,FALSE),""),""),Preplist!$F$21)</f>
        <v/>
      </c>
      <c r="AI99" s="42">
        <v>96</v>
      </c>
      <c r="AM99" s="42" t="str">
        <f>IF(X99&lt;&gt;"",AND($Y99&gt;=DATEVALUE("01/01/1900"),$Y99&lt;Lookups!$A$10),"")</f>
        <v/>
      </c>
      <c r="AN99" s="42" t="str">
        <f>IF(X99&lt;&gt;"",AND($Z99&gt;=DATEVALUE("01/01/2020"),$Z99&lt;=Lookups!$A$10),"")</f>
        <v/>
      </c>
      <c r="AO99" s="42" t="str">
        <f>IF(X99&lt;&gt;"",IFERROR(VLOOKUP(AA99,Lookups!$A$2:$A$6,1,FALSE),FALSE),"")</f>
        <v/>
      </c>
      <c r="AP99" s="42" t="b">
        <f t="shared" si="31"/>
        <v>1</v>
      </c>
      <c r="AQ99" s="42" t="str">
        <f>IF(X99&lt;&gt;"",IFERROR(VLOOKUP(AC99,Lookups!$A$24:$A$26,1,FALSE),FALSE),"")</f>
        <v/>
      </c>
      <c r="AR99" s="42" t="str">
        <f>IF(X99&lt;&gt;"",IFERROR(VLOOKUP(AD99,Lookups!$A$30:$A$34,1,FALSE),FALSE),"")</f>
        <v/>
      </c>
      <c r="AS99" s="42" t="str">
        <f>IF(X99&lt;&gt;"",AND($AE99&gt;=DATEVALUE("01/01/2020"),$AE99&lt;=Lookups!$A$10),"")</f>
        <v/>
      </c>
    </row>
    <row r="100" spans="1:45" x14ac:dyDescent="0.35">
      <c r="A100" s="41"/>
      <c r="B100" s="67"/>
      <c r="C100" s="40"/>
      <c r="D100" s="69"/>
      <c r="E100" s="40"/>
      <c r="F100" s="70"/>
      <c r="G100" s="36"/>
      <c r="H100" s="53"/>
      <c r="I100" s="36"/>
      <c r="J100" s="36"/>
      <c r="K100" s="72"/>
      <c r="L100" s="83"/>
      <c r="M100" s="62" t="str">
        <f t="shared" si="19"/>
        <v/>
      </c>
      <c r="N100" s="18" t="str">
        <f t="shared" si="20"/>
        <v/>
      </c>
      <c r="O100" s="18" t="e">
        <f t="shared" si="21"/>
        <v>#VALUE!</v>
      </c>
      <c r="P100" s="18" t="e">
        <f t="shared" si="22"/>
        <v>#VALUE!</v>
      </c>
      <c r="Q100" s="18" t="str">
        <f t="shared" si="23"/>
        <v/>
      </c>
      <c r="R100" s="18" t="e">
        <f t="shared" si="24"/>
        <v>#VALUE!</v>
      </c>
      <c r="S100" s="18">
        <f t="shared" si="25"/>
        <v>0</v>
      </c>
      <c r="T100" s="18" t="e">
        <f t="shared" si="26"/>
        <v>#VALUE!</v>
      </c>
      <c r="U100" s="26" t="str">
        <f t="shared" si="27"/>
        <v>OK</v>
      </c>
      <c r="V100" s="21" t="str">
        <f>IF(X100="","",IF(Lookups!$A$16=0,"Main Site not selected",Lookups!$A$16))</f>
        <v/>
      </c>
      <c r="W100" s="21" t="str">
        <f>IF(X100="","",IF(Lookups!$A$17=0,"Main Site not selected",Lookups!$A$17))</f>
        <v/>
      </c>
      <c r="X100" s="60" t="str">
        <f t="shared" si="28"/>
        <v/>
      </c>
      <c r="Y100" s="59" t="str">
        <f t="shared" si="32"/>
        <v/>
      </c>
      <c r="Z100" s="59" t="str">
        <f t="shared" si="32"/>
        <v/>
      </c>
      <c r="AA100" s="60" t="str">
        <f t="shared" si="32"/>
        <v/>
      </c>
      <c r="AB100" s="60" t="str">
        <f t="shared" si="18"/>
        <v/>
      </c>
      <c r="AC100" s="74" t="str">
        <f t="shared" si="29"/>
        <v/>
      </c>
      <c r="AD100" s="74" t="str">
        <f t="shared" si="29"/>
        <v/>
      </c>
      <c r="AE100" s="75" t="str">
        <f t="shared" si="29"/>
        <v/>
      </c>
      <c r="AF100" s="60" t="str">
        <f t="shared" si="30"/>
        <v/>
      </c>
      <c r="AG100" s="60" t="str">
        <f>IFERROR(IF(X100&lt;&gt;"",IF(AF100&lt;&gt;"",VLOOKUP(AF100,'big site list'!$B$2:$C$343,2,FALSE),""),""),Preplist!$F$21)</f>
        <v/>
      </c>
      <c r="AI100" s="42">
        <v>97</v>
      </c>
      <c r="AM100" s="42" t="str">
        <f>IF(X100&lt;&gt;"",AND($Y100&gt;=DATEVALUE("01/01/1900"),$Y100&lt;Lookups!$A$10),"")</f>
        <v/>
      </c>
      <c r="AN100" s="42" t="str">
        <f>IF(X100&lt;&gt;"",AND($Z100&gt;=DATEVALUE("01/01/2020"),$Z100&lt;=Lookups!$A$10),"")</f>
        <v/>
      </c>
      <c r="AO100" s="42" t="str">
        <f>IF(X100&lt;&gt;"",IFERROR(VLOOKUP(AA100,Lookups!$A$2:$A$6,1,FALSE),FALSE),"")</f>
        <v/>
      </c>
      <c r="AP100" s="42" t="b">
        <f t="shared" si="31"/>
        <v>1</v>
      </c>
      <c r="AQ100" s="42" t="str">
        <f>IF(X100&lt;&gt;"",IFERROR(VLOOKUP(AC100,Lookups!$A$24:$A$26,1,FALSE),FALSE),"")</f>
        <v/>
      </c>
      <c r="AR100" s="42" t="str">
        <f>IF(X100&lt;&gt;"",IFERROR(VLOOKUP(AD100,Lookups!$A$30:$A$34,1,FALSE),FALSE),"")</f>
        <v/>
      </c>
      <c r="AS100" s="42" t="str">
        <f>IF(X100&lt;&gt;"",AND($AE100&gt;=DATEVALUE("01/01/2020"),$AE100&lt;=Lookups!$A$10),"")</f>
        <v/>
      </c>
    </row>
    <row r="101" spans="1:45" x14ac:dyDescent="0.35">
      <c r="A101" s="41"/>
      <c r="B101" s="67"/>
      <c r="C101" s="40"/>
      <c r="D101" s="69"/>
      <c r="E101" s="40"/>
      <c r="F101" s="70"/>
      <c r="G101" s="36"/>
      <c r="H101" s="53"/>
      <c r="I101" s="36"/>
      <c r="J101" s="36"/>
      <c r="K101" s="72"/>
      <c r="L101" s="83"/>
      <c r="M101" s="62" t="str">
        <f t="shared" si="19"/>
        <v/>
      </c>
      <c r="N101" s="18" t="str">
        <f t="shared" si="20"/>
        <v/>
      </c>
      <c r="O101" s="18" t="e">
        <f t="shared" si="21"/>
        <v>#VALUE!</v>
      </c>
      <c r="P101" s="18" t="e">
        <f t="shared" si="22"/>
        <v>#VALUE!</v>
      </c>
      <c r="Q101" s="18" t="str">
        <f t="shared" si="23"/>
        <v/>
      </c>
      <c r="R101" s="18" t="e">
        <f t="shared" si="24"/>
        <v>#VALUE!</v>
      </c>
      <c r="S101" s="18">
        <f t="shared" si="25"/>
        <v>0</v>
      </c>
      <c r="T101" s="18" t="e">
        <f t="shared" si="26"/>
        <v>#VALUE!</v>
      </c>
      <c r="U101" s="26" t="str">
        <f t="shared" si="27"/>
        <v>OK</v>
      </c>
      <c r="V101" s="21" t="str">
        <f>IF(X101="","",IF(Lookups!$A$16=0,"Main Site not selected",Lookups!$A$16))</f>
        <v/>
      </c>
      <c r="W101" s="21" t="str">
        <f>IF(X101="","",IF(Lookups!$A$17=0,"Main Site not selected",Lookups!$A$17))</f>
        <v/>
      </c>
      <c r="X101" s="60" t="str">
        <f t="shared" si="28"/>
        <v/>
      </c>
      <c r="Y101" s="59" t="str">
        <f t="shared" si="32"/>
        <v/>
      </c>
      <c r="Z101" s="59" t="str">
        <f t="shared" si="32"/>
        <v/>
      </c>
      <c r="AA101" s="60" t="str">
        <f t="shared" si="32"/>
        <v/>
      </c>
      <c r="AB101" s="60" t="str">
        <f t="shared" si="18"/>
        <v/>
      </c>
      <c r="AC101" s="74" t="str">
        <f t="shared" ref="AC101:AE132" si="33">IF(INDEX($A$4:$K$258,$AI101,AC$3)="","",INDEX($A$4:$K$258,$AI101,AC$3))</f>
        <v/>
      </c>
      <c r="AD101" s="74" t="str">
        <f t="shared" si="33"/>
        <v/>
      </c>
      <c r="AE101" s="75" t="str">
        <f t="shared" si="33"/>
        <v/>
      </c>
      <c r="AF101" s="60" t="str">
        <f t="shared" si="30"/>
        <v/>
      </c>
      <c r="AG101" s="60" t="str">
        <f>IFERROR(IF(X101&lt;&gt;"",IF(AF101&lt;&gt;"",VLOOKUP(AF101,'big site list'!$B$2:$C$343,2,FALSE),""),""),Preplist!$F$21)</f>
        <v/>
      </c>
      <c r="AI101" s="42">
        <v>98</v>
      </c>
      <c r="AM101" s="42" t="str">
        <f>IF(X101&lt;&gt;"",AND($Y101&gt;=DATEVALUE("01/01/1900"),$Y101&lt;Lookups!$A$10),"")</f>
        <v/>
      </c>
      <c r="AN101" s="42" t="str">
        <f>IF(X101&lt;&gt;"",AND($Z101&gt;=DATEVALUE("01/01/2020"),$Z101&lt;=Lookups!$A$10),"")</f>
        <v/>
      </c>
      <c r="AO101" s="42" t="str">
        <f>IF(X101&lt;&gt;"",IFERROR(VLOOKUP(AA101,Lookups!$A$2:$A$6,1,FALSE),FALSE),"")</f>
        <v/>
      </c>
      <c r="AP101" s="42" t="b">
        <f t="shared" si="31"/>
        <v>1</v>
      </c>
      <c r="AQ101" s="42" t="str">
        <f>IF(X101&lt;&gt;"",IFERROR(VLOOKUP(AC101,Lookups!$A$24:$A$26,1,FALSE),FALSE),"")</f>
        <v/>
      </c>
      <c r="AR101" s="42" t="str">
        <f>IF(X101&lt;&gt;"",IFERROR(VLOOKUP(AD101,Lookups!$A$30:$A$34,1,FALSE),FALSE),"")</f>
        <v/>
      </c>
      <c r="AS101" s="42" t="str">
        <f>IF(X101&lt;&gt;"",AND($AE101&gt;=DATEVALUE("01/01/2020"),$AE101&lt;=Lookups!$A$10),"")</f>
        <v/>
      </c>
    </row>
    <row r="102" spans="1:45" x14ac:dyDescent="0.35">
      <c r="A102" s="41"/>
      <c r="B102" s="67"/>
      <c r="C102" s="40"/>
      <c r="D102" s="69"/>
      <c r="E102" s="40"/>
      <c r="F102" s="70"/>
      <c r="G102" s="36"/>
      <c r="H102" s="53"/>
      <c r="I102" s="36"/>
      <c r="J102" s="36"/>
      <c r="K102" s="72"/>
      <c r="L102" s="83"/>
      <c r="M102" s="62" t="str">
        <f t="shared" si="19"/>
        <v/>
      </c>
      <c r="N102" s="18" t="str">
        <f t="shared" si="20"/>
        <v/>
      </c>
      <c r="O102" s="18" t="e">
        <f t="shared" si="21"/>
        <v>#VALUE!</v>
      </c>
      <c r="P102" s="18" t="e">
        <f t="shared" si="22"/>
        <v>#VALUE!</v>
      </c>
      <c r="Q102" s="18" t="str">
        <f t="shared" si="23"/>
        <v/>
      </c>
      <c r="R102" s="18" t="e">
        <f t="shared" si="24"/>
        <v>#VALUE!</v>
      </c>
      <c r="S102" s="18">
        <f t="shared" si="25"/>
        <v>0</v>
      </c>
      <c r="T102" s="18" t="e">
        <f t="shared" si="26"/>
        <v>#VALUE!</v>
      </c>
      <c r="U102" s="26" t="str">
        <f t="shared" si="27"/>
        <v>OK</v>
      </c>
      <c r="V102" s="21" t="str">
        <f>IF(X102="","",IF(Lookups!$A$16=0,"Main Site not selected",Lookups!$A$16))</f>
        <v/>
      </c>
      <c r="W102" s="21" t="str">
        <f>IF(X102="","",IF(Lookups!$A$17=0,"Main Site not selected",Lookups!$A$17))</f>
        <v/>
      </c>
      <c r="X102" s="60" t="str">
        <f t="shared" si="28"/>
        <v/>
      </c>
      <c r="Y102" s="59" t="str">
        <f t="shared" si="32"/>
        <v/>
      </c>
      <c r="Z102" s="59" t="str">
        <f t="shared" si="32"/>
        <v/>
      </c>
      <c r="AA102" s="60" t="str">
        <f t="shared" si="32"/>
        <v/>
      </c>
      <c r="AB102" s="60" t="str">
        <f t="shared" si="18"/>
        <v/>
      </c>
      <c r="AC102" s="74" t="str">
        <f t="shared" si="33"/>
        <v/>
      </c>
      <c r="AD102" s="74" t="str">
        <f t="shared" si="33"/>
        <v/>
      </c>
      <c r="AE102" s="75" t="str">
        <f t="shared" si="33"/>
        <v/>
      </c>
      <c r="AF102" s="60" t="str">
        <f t="shared" si="30"/>
        <v/>
      </c>
      <c r="AG102" s="60" t="str">
        <f>IFERROR(IF(X102&lt;&gt;"",IF(AF102&lt;&gt;"",VLOOKUP(AF102,'big site list'!$B$2:$C$343,2,FALSE),""),""),Preplist!$F$21)</f>
        <v/>
      </c>
      <c r="AI102" s="42">
        <v>99</v>
      </c>
      <c r="AM102" s="42" t="str">
        <f>IF(X102&lt;&gt;"",AND($Y102&gt;=DATEVALUE("01/01/1900"),$Y102&lt;Lookups!$A$10),"")</f>
        <v/>
      </c>
      <c r="AN102" s="42" t="str">
        <f>IF(X102&lt;&gt;"",AND($Z102&gt;=DATEVALUE("01/01/2020"),$Z102&lt;=Lookups!$A$10),"")</f>
        <v/>
      </c>
      <c r="AO102" s="42" t="str">
        <f>IF(X102&lt;&gt;"",IFERROR(VLOOKUP(AA102,Lookups!$A$2:$A$6,1,FALSE),FALSE),"")</f>
        <v/>
      </c>
      <c r="AP102" s="42" t="b">
        <f t="shared" si="31"/>
        <v>1</v>
      </c>
      <c r="AQ102" s="42" t="str">
        <f>IF(X102&lt;&gt;"",IFERROR(VLOOKUP(AC102,Lookups!$A$24:$A$26,1,FALSE),FALSE),"")</f>
        <v/>
      </c>
      <c r="AR102" s="42" t="str">
        <f>IF(X102&lt;&gt;"",IFERROR(VLOOKUP(AD102,Lookups!$A$30:$A$34,1,FALSE),FALSE),"")</f>
        <v/>
      </c>
      <c r="AS102" s="42" t="str">
        <f>IF(X102&lt;&gt;"",AND($AE102&gt;=DATEVALUE("01/01/2020"),$AE102&lt;=Lookups!$A$10),"")</f>
        <v/>
      </c>
    </row>
    <row r="103" spans="1:45" x14ac:dyDescent="0.35">
      <c r="A103" s="41"/>
      <c r="B103" s="67"/>
      <c r="C103" s="40"/>
      <c r="D103" s="69"/>
      <c r="E103" s="40"/>
      <c r="F103" s="70"/>
      <c r="G103" s="36"/>
      <c r="H103" s="53"/>
      <c r="I103" s="36"/>
      <c r="J103" s="36"/>
      <c r="K103" s="72"/>
      <c r="L103" s="83"/>
      <c r="M103" s="62" t="str">
        <f t="shared" si="19"/>
        <v/>
      </c>
      <c r="N103" s="18" t="str">
        <f t="shared" si="20"/>
        <v/>
      </c>
      <c r="O103" s="18" t="e">
        <f t="shared" si="21"/>
        <v>#VALUE!</v>
      </c>
      <c r="P103" s="18" t="e">
        <f t="shared" si="22"/>
        <v>#VALUE!</v>
      </c>
      <c r="Q103" s="18" t="str">
        <f t="shared" si="23"/>
        <v/>
      </c>
      <c r="R103" s="18" t="e">
        <f t="shared" si="24"/>
        <v>#VALUE!</v>
      </c>
      <c r="S103" s="18">
        <f t="shared" si="25"/>
        <v>0</v>
      </c>
      <c r="T103" s="18" t="e">
        <f t="shared" si="26"/>
        <v>#VALUE!</v>
      </c>
      <c r="U103" s="26" t="str">
        <f t="shared" si="27"/>
        <v>OK</v>
      </c>
      <c r="V103" s="21" t="str">
        <f>IF(X103="","",IF(Lookups!$A$16=0,"Main Site not selected",Lookups!$A$16))</f>
        <v/>
      </c>
      <c r="W103" s="21" t="str">
        <f>IF(X103="","",IF(Lookups!$A$17=0,"Main Site not selected",Lookups!$A$17))</f>
        <v/>
      </c>
      <c r="X103" s="60" t="str">
        <f t="shared" si="28"/>
        <v/>
      </c>
      <c r="Y103" s="59" t="str">
        <f t="shared" si="32"/>
        <v/>
      </c>
      <c r="Z103" s="59" t="str">
        <f t="shared" si="32"/>
        <v/>
      </c>
      <c r="AA103" s="60" t="str">
        <f t="shared" si="32"/>
        <v/>
      </c>
      <c r="AB103" s="60" t="str">
        <f t="shared" si="18"/>
        <v/>
      </c>
      <c r="AC103" s="74" t="str">
        <f t="shared" si="33"/>
        <v/>
      </c>
      <c r="AD103" s="74" t="str">
        <f t="shared" si="33"/>
        <v/>
      </c>
      <c r="AE103" s="75" t="str">
        <f t="shared" si="33"/>
        <v/>
      </c>
      <c r="AF103" s="60" t="str">
        <f t="shared" si="30"/>
        <v/>
      </c>
      <c r="AG103" s="60" t="str">
        <f>IFERROR(IF(X103&lt;&gt;"",IF(AF103&lt;&gt;"",VLOOKUP(AF103,'big site list'!$B$2:$C$343,2,FALSE),""),""),Preplist!$F$21)</f>
        <v/>
      </c>
      <c r="AI103" s="42">
        <v>100</v>
      </c>
      <c r="AM103" s="42" t="str">
        <f>IF(X103&lt;&gt;"",AND($Y103&gt;=DATEVALUE("01/01/1900"),$Y103&lt;Lookups!$A$10),"")</f>
        <v/>
      </c>
      <c r="AN103" s="42" t="str">
        <f>IF(X103&lt;&gt;"",AND($Z103&gt;=DATEVALUE("01/01/2020"),$Z103&lt;=Lookups!$A$10),"")</f>
        <v/>
      </c>
      <c r="AO103" s="42" t="str">
        <f>IF(X103&lt;&gt;"",IFERROR(VLOOKUP(AA103,Lookups!$A$2:$A$6,1,FALSE),FALSE),"")</f>
        <v/>
      </c>
      <c r="AP103" s="42" t="b">
        <f t="shared" si="31"/>
        <v>1</v>
      </c>
      <c r="AQ103" s="42" t="str">
        <f>IF(X103&lt;&gt;"",IFERROR(VLOOKUP(AC103,Lookups!$A$24:$A$26,1,FALSE),FALSE),"")</f>
        <v/>
      </c>
      <c r="AR103" s="42" t="str">
        <f>IF(X103&lt;&gt;"",IFERROR(VLOOKUP(AD103,Lookups!$A$30:$A$34,1,FALSE),FALSE),"")</f>
        <v/>
      </c>
      <c r="AS103" s="42" t="str">
        <f>IF(X103&lt;&gt;"",AND($AE103&gt;=DATEVALUE("01/01/2020"),$AE103&lt;=Lookups!$A$10),"")</f>
        <v/>
      </c>
    </row>
    <row r="104" spans="1:45" x14ac:dyDescent="0.35">
      <c r="A104" s="41"/>
      <c r="B104" s="67"/>
      <c r="C104" s="40"/>
      <c r="D104" s="69"/>
      <c r="E104" s="40"/>
      <c r="F104" s="70"/>
      <c r="G104" s="36"/>
      <c r="H104" s="53"/>
      <c r="I104" s="36"/>
      <c r="J104" s="36"/>
      <c r="K104" s="72"/>
      <c r="L104" s="83"/>
      <c r="M104" s="62" t="str">
        <f t="shared" si="19"/>
        <v/>
      </c>
      <c r="N104" s="18" t="str">
        <f t="shared" si="20"/>
        <v/>
      </c>
      <c r="O104" s="18" t="e">
        <f t="shared" si="21"/>
        <v>#VALUE!</v>
      </c>
      <c r="P104" s="18" t="e">
        <f t="shared" si="22"/>
        <v>#VALUE!</v>
      </c>
      <c r="Q104" s="18" t="str">
        <f t="shared" si="23"/>
        <v/>
      </c>
      <c r="R104" s="18" t="e">
        <f t="shared" si="24"/>
        <v>#VALUE!</v>
      </c>
      <c r="S104" s="18">
        <f t="shared" si="25"/>
        <v>0</v>
      </c>
      <c r="T104" s="18" t="e">
        <f t="shared" si="26"/>
        <v>#VALUE!</v>
      </c>
      <c r="U104" s="26" t="str">
        <f t="shared" si="27"/>
        <v>OK</v>
      </c>
      <c r="V104" s="21" t="str">
        <f>IF(X104="","",IF(Lookups!$A$16=0,"Main Site not selected",Lookups!$A$16))</f>
        <v/>
      </c>
      <c r="W104" s="21" t="str">
        <f>IF(X104="","",IF(Lookups!$A$17=0,"Main Site not selected",Lookups!$A$17))</f>
        <v/>
      </c>
      <c r="X104" s="60" t="str">
        <f t="shared" si="28"/>
        <v/>
      </c>
      <c r="Y104" s="59" t="str">
        <f t="shared" si="32"/>
        <v/>
      </c>
      <c r="Z104" s="59" t="str">
        <f t="shared" si="32"/>
        <v/>
      </c>
      <c r="AA104" s="60" t="str">
        <f t="shared" si="32"/>
        <v/>
      </c>
      <c r="AB104" s="60" t="str">
        <f t="shared" si="18"/>
        <v/>
      </c>
      <c r="AC104" s="74" t="str">
        <f t="shared" si="33"/>
        <v/>
      </c>
      <c r="AD104" s="74" t="str">
        <f t="shared" si="33"/>
        <v/>
      </c>
      <c r="AE104" s="75" t="str">
        <f t="shared" si="33"/>
        <v/>
      </c>
      <c r="AF104" s="60" t="str">
        <f t="shared" si="30"/>
        <v/>
      </c>
      <c r="AG104" s="60" t="str">
        <f>IFERROR(IF(X104&lt;&gt;"",IF(AF104&lt;&gt;"",VLOOKUP(AF104,'big site list'!$B$2:$C$343,2,FALSE),""),""),Preplist!$F$21)</f>
        <v/>
      </c>
      <c r="AI104" s="42">
        <v>101</v>
      </c>
      <c r="AM104" s="42" t="str">
        <f>IF(X104&lt;&gt;"",AND($Y104&gt;=DATEVALUE("01/01/1900"),$Y104&lt;Lookups!$A$10),"")</f>
        <v/>
      </c>
      <c r="AN104" s="42" t="str">
        <f>IF(X104&lt;&gt;"",AND($Z104&gt;=DATEVALUE("01/01/2020"),$Z104&lt;=Lookups!$A$10),"")</f>
        <v/>
      </c>
      <c r="AO104" s="42" t="str">
        <f>IF(X104&lt;&gt;"",IFERROR(VLOOKUP(AA104,Lookups!$A$2:$A$6,1,FALSE),FALSE),"")</f>
        <v/>
      </c>
      <c r="AP104" s="42" t="b">
        <f t="shared" si="31"/>
        <v>1</v>
      </c>
      <c r="AQ104" s="42" t="str">
        <f>IF(X104&lt;&gt;"",IFERROR(VLOOKUP(AC104,Lookups!$A$24:$A$26,1,FALSE),FALSE),"")</f>
        <v/>
      </c>
      <c r="AR104" s="42" t="str">
        <f>IF(X104&lt;&gt;"",IFERROR(VLOOKUP(AD104,Lookups!$A$30:$A$34,1,FALSE),FALSE),"")</f>
        <v/>
      </c>
      <c r="AS104" s="42" t="str">
        <f>IF(X104&lt;&gt;"",AND($AE104&gt;=DATEVALUE("01/01/2020"),$AE104&lt;=Lookups!$A$10),"")</f>
        <v/>
      </c>
    </row>
    <row r="105" spans="1:45" x14ac:dyDescent="0.35">
      <c r="A105" s="41"/>
      <c r="B105" s="67"/>
      <c r="C105" s="40"/>
      <c r="D105" s="69"/>
      <c r="E105" s="40"/>
      <c r="F105" s="70"/>
      <c r="G105" s="36"/>
      <c r="H105" s="53"/>
      <c r="I105" s="36"/>
      <c r="J105" s="36"/>
      <c r="K105" s="72"/>
      <c r="L105" s="83"/>
      <c r="M105" s="62" t="str">
        <f t="shared" si="19"/>
        <v/>
      </c>
      <c r="N105" s="18" t="str">
        <f t="shared" si="20"/>
        <v/>
      </c>
      <c r="O105" s="18" t="e">
        <f t="shared" si="21"/>
        <v>#VALUE!</v>
      </c>
      <c r="P105" s="18" t="e">
        <f t="shared" si="22"/>
        <v>#VALUE!</v>
      </c>
      <c r="Q105" s="18" t="str">
        <f t="shared" si="23"/>
        <v/>
      </c>
      <c r="R105" s="18" t="e">
        <f t="shared" si="24"/>
        <v>#VALUE!</v>
      </c>
      <c r="S105" s="18">
        <f t="shared" si="25"/>
        <v>0</v>
      </c>
      <c r="T105" s="18" t="e">
        <f t="shared" si="26"/>
        <v>#VALUE!</v>
      </c>
      <c r="U105" s="26" t="str">
        <f t="shared" si="27"/>
        <v>OK</v>
      </c>
      <c r="V105" s="21" t="str">
        <f>IF(X105="","",IF(Lookups!$A$16=0,"Main Site not selected",Lookups!$A$16))</f>
        <v/>
      </c>
      <c r="W105" s="21" t="str">
        <f>IF(X105="","",IF(Lookups!$A$17=0,"Main Site not selected",Lookups!$A$17))</f>
        <v/>
      </c>
      <c r="X105" s="60" t="str">
        <f t="shared" si="28"/>
        <v/>
      </c>
      <c r="Y105" s="59" t="str">
        <f t="shared" si="32"/>
        <v/>
      </c>
      <c r="Z105" s="59" t="str">
        <f t="shared" si="32"/>
        <v/>
      </c>
      <c r="AA105" s="60" t="str">
        <f t="shared" si="32"/>
        <v/>
      </c>
      <c r="AB105" s="60" t="str">
        <f t="shared" si="18"/>
        <v/>
      </c>
      <c r="AC105" s="74" t="str">
        <f t="shared" si="33"/>
        <v/>
      </c>
      <c r="AD105" s="74" t="str">
        <f t="shared" si="33"/>
        <v/>
      </c>
      <c r="AE105" s="75" t="str">
        <f t="shared" si="33"/>
        <v/>
      </c>
      <c r="AF105" s="60" t="str">
        <f t="shared" si="30"/>
        <v/>
      </c>
      <c r="AG105" s="60" t="str">
        <f>IFERROR(IF(X105&lt;&gt;"",IF(AF105&lt;&gt;"",VLOOKUP(AF105,'big site list'!$B$2:$C$343,2,FALSE),""),""),Preplist!$F$21)</f>
        <v/>
      </c>
      <c r="AI105" s="42">
        <v>102</v>
      </c>
      <c r="AM105" s="42" t="str">
        <f>IF(X105&lt;&gt;"",AND($Y105&gt;=DATEVALUE("01/01/1900"),$Y105&lt;Lookups!$A$10),"")</f>
        <v/>
      </c>
      <c r="AN105" s="42" t="str">
        <f>IF(X105&lt;&gt;"",AND($Z105&gt;=DATEVALUE("01/01/2020"),$Z105&lt;=Lookups!$A$10),"")</f>
        <v/>
      </c>
      <c r="AO105" s="42" t="str">
        <f>IF(X105&lt;&gt;"",IFERROR(VLOOKUP(AA105,Lookups!$A$2:$A$6,1,FALSE),FALSE),"")</f>
        <v/>
      </c>
      <c r="AP105" s="42" t="b">
        <f t="shared" si="31"/>
        <v>1</v>
      </c>
      <c r="AQ105" s="42" t="str">
        <f>IF(X105&lt;&gt;"",IFERROR(VLOOKUP(AC105,Lookups!$A$24:$A$26,1,FALSE),FALSE),"")</f>
        <v/>
      </c>
      <c r="AR105" s="42" t="str">
        <f>IF(X105&lt;&gt;"",IFERROR(VLOOKUP(AD105,Lookups!$A$30:$A$34,1,FALSE),FALSE),"")</f>
        <v/>
      </c>
      <c r="AS105" s="42" t="str">
        <f>IF(X105&lt;&gt;"",AND($AE105&gt;=DATEVALUE("01/01/2020"),$AE105&lt;=Lookups!$A$10),"")</f>
        <v/>
      </c>
    </row>
    <row r="106" spans="1:45" x14ac:dyDescent="0.35">
      <c r="A106" s="41"/>
      <c r="B106" s="67"/>
      <c r="C106" s="40"/>
      <c r="D106" s="69"/>
      <c r="E106" s="40"/>
      <c r="F106" s="70"/>
      <c r="G106" s="36"/>
      <c r="H106" s="53"/>
      <c r="I106" s="36"/>
      <c r="J106" s="36"/>
      <c r="K106" s="72"/>
      <c r="L106" s="83"/>
      <c r="M106" s="62" t="str">
        <f t="shared" si="19"/>
        <v/>
      </c>
      <c r="N106" s="18" t="str">
        <f t="shared" si="20"/>
        <v/>
      </c>
      <c r="O106" s="18" t="e">
        <f t="shared" si="21"/>
        <v>#VALUE!</v>
      </c>
      <c r="P106" s="18" t="e">
        <f t="shared" si="22"/>
        <v>#VALUE!</v>
      </c>
      <c r="Q106" s="18" t="str">
        <f t="shared" si="23"/>
        <v/>
      </c>
      <c r="R106" s="18" t="e">
        <f t="shared" si="24"/>
        <v>#VALUE!</v>
      </c>
      <c r="S106" s="18">
        <f t="shared" si="25"/>
        <v>0</v>
      </c>
      <c r="T106" s="18" t="e">
        <f t="shared" si="26"/>
        <v>#VALUE!</v>
      </c>
      <c r="U106" s="26" t="str">
        <f t="shared" si="27"/>
        <v>OK</v>
      </c>
      <c r="V106" s="21" t="str">
        <f>IF(X106="","",IF(Lookups!$A$16=0,"Main Site not selected",Lookups!$A$16))</f>
        <v/>
      </c>
      <c r="W106" s="21" t="str">
        <f>IF(X106="","",IF(Lookups!$A$17=0,"Main Site not selected",Lookups!$A$17))</f>
        <v/>
      </c>
      <c r="X106" s="60" t="str">
        <f t="shared" si="28"/>
        <v/>
      </c>
      <c r="Y106" s="59" t="str">
        <f t="shared" si="32"/>
        <v/>
      </c>
      <c r="Z106" s="59" t="str">
        <f t="shared" si="32"/>
        <v/>
      </c>
      <c r="AA106" s="60" t="str">
        <f t="shared" si="32"/>
        <v/>
      </c>
      <c r="AB106" s="60" t="str">
        <f t="shared" si="18"/>
        <v/>
      </c>
      <c r="AC106" s="74" t="str">
        <f t="shared" si="33"/>
        <v/>
      </c>
      <c r="AD106" s="74" t="str">
        <f t="shared" si="33"/>
        <v/>
      </c>
      <c r="AE106" s="75" t="str">
        <f t="shared" si="33"/>
        <v/>
      </c>
      <c r="AF106" s="60" t="str">
        <f t="shared" si="30"/>
        <v/>
      </c>
      <c r="AG106" s="60" t="str">
        <f>IFERROR(IF(X106&lt;&gt;"",IF(AF106&lt;&gt;"",VLOOKUP(AF106,'big site list'!$B$2:$C$343,2,FALSE),""),""),Preplist!$F$21)</f>
        <v/>
      </c>
      <c r="AI106" s="42">
        <v>103</v>
      </c>
      <c r="AM106" s="42" t="str">
        <f>IF(X106&lt;&gt;"",AND($Y106&gt;=DATEVALUE("01/01/1900"),$Y106&lt;Lookups!$A$10),"")</f>
        <v/>
      </c>
      <c r="AN106" s="42" t="str">
        <f>IF(X106&lt;&gt;"",AND($Z106&gt;=DATEVALUE("01/01/2020"),$Z106&lt;=Lookups!$A$10),"")</f>
        <v/>
      </c>
      <c r="AO106" s="42" t="str">
        <f>IF(X106&lt;&gt;"",IFERROR(VLOOKUP(AA106,Lookups!$A$2:$A$6,1,FALSE),FALSE),"")</f>
        <v/>
      </c>
      <c r="AP106" s="42" t="b">
        <f t="shared" si="31"/>
        <v>1</v>
      </c>
      <c r="AQ106" s="42" t="str">
        <f>IF(X106&lt;&gt;"",IFERROR(VLOOKUP(AC106,Lookups!$A$24:$A$26,1,FALSE),FALSE),"")</f>
        <v/>
      </c>
      <c r="AR106" s="42" t="str">
        <f>IF(X106&lt;&gt;"",IFERROR(VLOOKUP(AD106,Lookups!$A$30:$A$34,1,FALSE),FALSE),"")</f>
        <v/>
      </c>
      <c r="AS106" s="42" t="str">
        <f>IF(X106&lt;&gt;"",AND($AE106&gt;=DATEVALUE("01/01/2020"),$AE106&lt;=Lookups!$A$10),"")</f>
        <v/>
      </c>
    </row>
    <row r="107" spans="1:45" x14ac:dyDescent="0.35">
      <c r="A107" s="41"/>
      <c r="B107" s="67"/>
      <c r="C107" s="40"/>
      <c r="D107" s="69"/>
      <c r="E107" s="40"/>
      <c r="F107" s="70"/>
      <c r="G107" s="36"/>
      <c r="H107" s="53"/>
      <c r="I107" s="36"/>
      <c r="J107" s="36"/>
      <c r="K107" s="72"/>
      <c r="L107" s="83"/>
      <c r="M107" s="62" t="str">
        <f t="shared" si="19"/>
        <v/>
      </c>
      <c r="N107" s="18" t="str">
        <f t="shared" si="20"/>
        <v/>
      </c>
      <c r="O107" s="18" t="e">
        <f t="shared" si="21"/>
        <v>#VALUE!</v>
      </c>
      <c r="P107" s="18" t="e">
        <f t="shared" si="22"/>
        <v>#VALUE!</v>
      </c>
      <c r="Q107" s="18" t="str">
        <f t="shared" si="23"/>
        <v/>
      </c>
      <c r="R107" s="18" t="e">
        <f t="shared" si="24"/>
        <v>#VALUE!</v>
      </c>
      <c r="S107" s="18">
        <f t="shared" si="25"/>
        <v>0</v>
      </c>
      <c r="T107" s="18" t="e">
        <f t="shared" si="26"/>
        <v>#VALUE!</v>
      </c>
      <c r="U107" s="26" t="str">
        <f t="shared" si="27"/>
        <v>OK</v>
      </c>
      <c r="V107" s="21" t="str">
        <f>IF(X107="","",IF(Lookups!$A$16=0,"Main Site not selected",Lookups!$A$16))</f>
        <v/>
      </c>
      <c r="W107" s="21" t="str">
        <f>IF(X107="","",IF(Lookups!$A$17=0,"Main Site not selected",Lookups!$A$17))</f>
        <v/>
      </c>
      <c r="X107" s="60" t="str">
        <f t="shared" si="28"/>
        <v/>
      </c>
      <c r="Y107" s="59" t="str">
        <f t="shared" si="32"/>
        <v/>
      </c>
      <c r="Z107" s="59" t="str">
        <f t="shared" si="32"/>
        <v/>
      </c>
      <c r="AA107" s="60" t="str">
        <f t="shared" si="32"/>
        <v/>
      </c>
      <c r="AB107" s="60" t="str">
        <f t="shared" si="18"/>
        <v/>
      </c>
      <c r="AC107" s="74" t="str">
        <f t="shared" si="33"/>
        <v/>
      </c>
      <c r="AD107" s="74" t="str">
        <f t="shared" si="33"/>
        <v/>
      </c>
      <c r="AE107" s="75" t="str">
        <f t="shared" si="33"/>
        <v/>
      </c>
      <c r="AF107" s="60" t="str">
        <f t="shared" si="30"/>
        <v/>
      </c>
      <c r="AG107" s="60" t="str">
        <f>IFERROR(IF(X107&lt;&gt;"",IF(AF107&lt;&gt;"",VLOOKUP(AF107,'big site list'!$B$2:$C$343,2,FALSE),""),""),Preplist!$F$21)</f>
        <v/>
      </c>
      <c r="AI107" s="42">
        <v>104</v>
      </c>
      <c r="AM107" s="42" t="str">
        <f>IF(X107&lt;&gt;"",AND($Y107&gt;=DATEVALUE("01/01/1900"),$Y107&lt;Lookups!$A$10),"")</f>
        <v/>
      </c>
      <c r="AN107" s="42" t="str">
        <f>IF(X107&lt;&gt;"",AND($Z107&gt;=DATEVALUE("01/01/2020"),$Z107&lt;=Lookups!$A$10),"")</f>
        <v/>
      </c>
      <c r="AO107" s="42" t="str">
        <f>IF(X107&lt;&gt;"",IFERROR(VLOOKUP(AA107,Lookups!$A$2:$A$6,1,FALSE),FALSE),"")</f>
        <v/>
      </c>
      <c r="AP107" s="42" t="b">
        <f t="shared" si="31"/>
        <v>1</v>
      </c>
      <c r="AQ107" s="42" t="str">
        <f>IF(X107&lt;&gt;"",IFERROR(VLOOKUP(AC107,Lookups!$A$24:$A$26,1,FALSE),FALSE),"")</f>
        <v/>
      </c>
      <c r="AR107" s="42" t="str">
        <f>IF(X107&lt;&gt;"",IFERROR(VLOOKUP(AD107,Lookups!$A$30:$A$34,1,FALSE),FALSE),"")</f>
        <v/>
      </c>
      <c r="AS107" s="42" t="str">
        <f>IF(X107&lt;&gt;"",AND($AE107&gt;=DATEVALUE("01/01/2020"),$AE107&lt;=Lookups!$A$10),"")</f>
        <v/>
      </c>
    </row>
    <row r="108" spans="1:45" x14ac:dyDescent="0.35">
      <c r="A108" s="41"/>
      <c r="B108" s="67"/>
      <c r="C108" s="40"/>
      <c r="D108" s="69"/>
      <c r="E108" s="40"/>
      <c r="F108" s="70"/>
      <c r="G108" s="36"/>
      <c r="H108" s="53"/>
      <c r="I108" s="36"/>
      <c r="J108" s="36"/>
      <c r="K108" s="72"/>
      <c r="L108" s="83"/>
      <c r="M108" s="62" t="str">
        <f t="shared" si="19"/>
        <v/>
      </c>
      <c r="N108" s="18" t="str">
        <f t="shared" si="20"/>
        <v/>
      </c>
      <c r="O108" s="18" t="e">
        <f t="shared" si="21"/>
        <v>#VALUE!</v>
      </c>
      <c r="P108" s="18" t="e">
        <f t="shared" si="22"/>
        <v>#VALUE!</v>
      </c>
      <c r="Q108" s="18" t="str">
        <f t="shared" si="23"/>
        <v/>
      </c>
      <c r="R108" s="18" t="e">
        <f t="shared" si="24"/>
        <v>#VALUE!</v>
      </c>
      <c r="S108" s="18">
        <f t="shared" si="25"/>
        <v>0</v>
      </c>
      <c r="T108" s="18" t="e">
        <f t="shared" si="26"/>
        <v>#VALUE!</v>
      </c>
      <c r="U108" s="26" t="str">
        <f t="shared" si="27"/>
        <v>OK</v>
      </c>
      <c r="V108" s="21" t="str">
        <f>IF(X108="","",IF(Lookups!$A$16=0,"Main Site not selected",Lookups!$A$16))</f>
        <v/>
      </c>
      <c r="W108" s="21" t="str">
        <f>IF(X108="","",IF(Lookups!$A$17=0,"Main Site not selected",Lookups!$A$17))</f>
        <v/>
      </c>
      <c r="X108" s="60" t="str">
        <f t="shared" si="28"/>
        <v/>
      </c>
      <c r="Y108" s="59" t="str">
        <f t="shared" ref="Y108:AA127" si="34">IF(INDEX($A$4:$H$258,$AI108,Y$3)="","",INDEX($A$4:$H$258,$AI108,Y$3))</f>
        <v/>
      </c>
      <c r="Z108" s="59" t="str">
        <f t="shared" si="34"/>
        <v/>
      </c>
      <c r="AA108" s="60" t="str">
        <f t="shared" si="34"/>
        <v/>
      </c>
      <c r="AB108" s="60" t="str">
        <f t="shared" si="18"/>
        <v/>
      </c>
      <c r="AC108" s="74" t="str">
        <f t="shared" si="33"/>
        <v/>
      </c>
      <c r="AD108" s="74" t="str">
        <f t="shared" si="33"/>
        <v/>
      </c>
      <c r="AE108" s="75" t="str">
        <f t="shared" si="33"/>
        <v/>
      </c>
      <c r="AF108" s="60" t="str">
        <f t="shared" si="30"/>
        <v/>
      </c>
      <c r="AG108" s="60" t="str">
        <f>IFERROR(IF(X108&lt;&gt;"",IF(AF108&lt;&gt;"",VLOOKUP(AF108,'big site list'!$B$2:$C$343,2,FALSE),""),""),Preplist!$F$21)</f>
        <v/>
      </c>
      <c r="AI108" s="42">
        <v>105</v>
      </c>
      <c r="AM108" s="42" t="str">
        <f>IF(X108&lt;&gt;"",AND($Y108&gt;=DATEVALUE("01/01/1900"),$Y108&lt;Lookups!$A$10),"")</f>
        <v/>
      </c>
      <c r="AN108" s="42" t="str">
        <f>IF(X108&lt;&gt;"",AND($Z108&gt;=DATEVALUE("01/01/2020"),$Z108&lt;=Lookups!$A$10),"")</f>
        <v/>
      </c>
      <c r="AO108" s="42" t="str">
        <f>IF(X108&lt;&gt;"",IFERROR(VLOOKUP(AA108,Lookups!$A$2:$A$6,1,FALSE),FALSE),"")</f>
        <v/>
      </c>
      <c r="AP108" s="42" t="b">
        <f t="shared" si="31"/>
        <v>1</v>
      </c>
      <c r="AQ108" s="42" t="str">
        <f>IF(X108&lt;&gt;"",IFERROR(VLOOKUP(AC108,Lookups!$A$24:$A$26,1,FALSE),FALSE),"")</f>
        <v/>
      </c>
      <c r="AR108" s="42" t="str">
        <f>IF(X108&lt;&gt;"",IFERROR(VLOOKUP(AD108,Lookups!$A$30:$A$34,1,FALSE),FALSE),"")</f>
        <v/>
      </c>
      <c r="AS108" s="42" t="str">
        <f>IF(X108&lt;&gt;"",AND($AE108&gt;=DATEVALUE("01/01/2020"),$AE108&lt;=Lookups!$A$10),"")</f>
        <v/>
      </c>
    </row>
    <row r="109" spans="1:45" x14ac:dyDescent="0.35">
      <c r="A109" s="41"/>
      <c r="B109" s="67"/>
      <c r="C109" s="40"/>
      <c r="D109" s="69"/>
      <c r="E109" s="40"/>
      <c r="F109" s="70"/>
      <c r="G109" s="36"/>
      <c r="H109" s="53"/>
      <c r="I109" s="36"/>
      <c r="J109" s="36"/>
      <c r="K109" s="72"/>
      <c r="L109" s="83"/>
      <c r="M109" s="62" t="str">
        <f t="shared" si="19"/>
        <v/>
      </c>
      <c r="N109" s="18" t="str">
        <f t="shared" si="20"/>
        <v/>
      </c>
      <c r="O109" s="18" t="e">
        <f t="shared" si="21"/>
        <v>#VALUE!</v>
      </c>
      <c r="P109" s="18" t="e">
        <f t="shared" si="22"/>
        <v>#VALUE!</v>
      </c>
      <c r="Q109" s="18" t="str">
        <f t="shared" si="23"/>
        <v/>
      </c>
      <c r="R109" s="18" t="e">
        <f t="shared" si="24"/>
        <v>#VALUE!</v>
      </c>
      <c r="S109" s="18">
        <f t="shared" si="25"/>
        <v>0</v>
      </c>
      <c r="T109" s="18" t="e">
        <f t="shared" si="26"/>
        <v>#VALUE!</v>
      </c>
      <c r="U109" s="26" t="str">
        <f t="shared" si="27"/>
        <v>OK</v>
      </c>
      <c r="V109" s="21" t="str">
        <f>IF(X109="","",IF(Lookups!$A$16=0,"Main Site not selected",Lookups!$A$16))</f>
        <v/>
      </c>
      <c r="W109" s="21" t="str">
        <f>IF(X109="","",IF(Lookups!$A$17=0,"Main Site not selected",Lookups!$A$17))</f>
        <v/>
      </c>
      <c r="X109" s="60" t="str">
        <f t="shared" si="28"/>
        <v/>
      </c>
      <c r="Y109" s="59" t="str">
        <f t="shared" si="34"/>
        <v/>
      </c>
      <c r="Z109" s="59" t="str">
        <f t="shared" si="34"/>
        <v/>
      </c>
      <c r="AA109" s="60" t="str">
        <f t="shared" si="34"/>
        <v/>
      </c>
      <c r="AB109" s="60" t="str">
        <f t="shared" si="18"/>
        <v/>
      </c>
      <c r="AC109" s="74" t="str">
        <f t="shared" si="33"/>
        <v/>
      </c>
      <c r="AD109" s="74" t="str">
        <f t="shared" si="33"/>
        <v/>
      </c>
      <c r="AE109" s="75" t="str">
        <f t="shared" si="33"/>
        <v/>
      </c>
      <c r="AF109" s="60" t="str">
        <f t="shared" si="30"/>
        <v/>
      </c>
      <c r="AG109" s="60" t="str">
        <f>IFERROR(IF(X109&lt;&gt;"",IF(AF109&lt;&gt;"",VLOOKUP(AF109,'big site list'!$B$2:$C$343,2,FALSE),""),""),Preplist!$F$21)</f>
        <v/>
      </c>
      <c r="AI109" s="42">
        <v>106</v>
      </c>
      <c r="AM109" s="42" t="str">
        <f>IF(X109&lt;&gt;"",AND($Y109&gt;=DATEVALUE("01/01/1900"),$Y109&lt;Lookups!$A$10),"")</f>
        <v/>
      </c>
      <c r="AN109" s="42" t="str">
        <f>IF(X109&lt;&gt;"",AND($Z109&gt;=DATEVALUE("01/01/2020"),$Z109&lt;=Lookups!$A$10),"")</f>
        <v/>
      </c>
      <c r="AO109" s="42" t="str">
        <f>IF(X109&lt;&gt;"",IFERROR(VLOOKUP(AA109,Lookups!$A$2:$A$6,1,FALSE),FALSE),"")</f>
        <v/>
      </c>
      <c r="AP109" s="42" t="b">
        <f t="shared" si="31"/>
        <v>1</v>
      </c>
      <c r="AQ109" s="42" t="str">
        <f>IF(X109&lt;&gt;"",IFERROR(VLOOKUP(AC109,Lookups!$A$24:$A$26,1,FALSE),FALSE),"")</f>
        <v/>
      </c>
      <c r="AR109" s="42" t="str">
        <f>IF(X109&lt;&gt;"",IFERROR(VLOOKUP(AD109,Lookups!$A$30:$A$34,1,FALSE),FALSE),"")</f>
        <v/>
      </c>
      <c r="AS109" s="42" t="str">
        <f>IF(X109&lt;&gt;"",AND($AE109&gt;=DATEVALUE("01/01/2020"),$AE109&lt;=Lookups!$A$10),"")</f>
        <v/>
      </c>
    </row>
    <row r="110" spans="1:45" x14ac:dyDescent="0.35">
      <c r="A110" s="41"/>
      <c r="B110" s="67"/>
      <c r="C110" s="40"/>
      <c r="D110" s="69"/>
      <c r="E110" s="40"/>
      <c r="F110" s="70"/>
      <c r="G110" s="36"/>
      <c r="H110" s="53"/>
      <c r="I110" s="36"/>
      <c r="J110" s="36"/>
      <c r="K110" s="72"/>
      <c r="L110" s="83"/>
      <c r="M110" s="62" t="str">
        <f t="shared" si="19"/>
        <v/>
      </c>
      <c r="N110" s="18" t="str">
        <f t="shared" si="20"/>
        <v/>
      </c>
      <c r="O110" s="18" t="e">
        <f t="shared" si="21"/>
        <v>#VALUE!</v>
      </c>
      <c r="P110" s="18" t="e">
        <f t="shared" si="22"/>
        <v>#VALUE!</v>
      </c>
      <c r="Q110" s="18" t="str">
        <f t="shared" si="23"/>
        <v/>
      </c>
      <c r="R110" s="18" t="e">
        <f t="shared" si="24"/>
        <v>#VALUE!</v>
      </c>
      <c r="S110" s="18">
        <f t="shared" si="25"/>
        <v>0</v>
      </c>
      <c r="T110" s="18" t="e">
        <f t="shared" si="26"/>
        <v>#VALUE!</v>
      </c>
      <c r="U110" s="26" t="str">
        <f t="shared" si="27"/>
        <v>OK</v>
      </c>
      <c r="V110" s="21" t="str">
        <f>IF(X110="","",IF(Lookups!$A$16=0,"Main Site not selected",Lookups!$A$16))</f>
        <v/>
      </c>
      <c r="W110" s="21" t="str">
        <f>IF(X110="","",IF(Lookups!$A$17=0,"Main Site not selected",Lookups!$A$17))</f>
        <v/>
      </c>
      <c r="X110" s="60" t="str">
        <f t="shared" si="28"/>
        <v/>
      </c>
      <c r="Y110" s="59" t="str">
        <f t="shared" si="34"/>
        <v/>
      </c>
      <c r="Z110" s="59" t="str">
        <f t="shared" si="34"/>
        <v/>
      </c>
      <c r="AA110" s="60" t="str">
        <f t="shared" si="34"/>
        <v/>
      </c>
      <c r="AB110" s="60" t="str">
        <f t="shared" si="18"/>
        <v/>
      </c>
      <c r="AC110" s="74" t="str">
        <f t="shared" si="33"/>
        <v/>
      </c>
      <c r="AD110" s="74" t="str">
        <f t="shared" si="33"/>
        <v/>
      </c>
      <c r="AE110" s="75" t="str">
        <f t="shared" si="33"/>
        <v/>
      </c>
      <c r="AF110" s="60" t="str">
        <f t="shared" si="30"/>
        <v/>
      </c>
      <c r="AG110" s="60" t="str">
        <f>IFERROR(IF(X110&lt;&gt;"",IF(AF110&lt;&gt;"",VLOOKUP(AF110,'big site list'!$B$2:$C$343,2,FALSE),""),""),Preplist!$F$21)</f>
        <v/>
      </c>
      <c r="AI110" s="42">
        <v>107</v>
      </c>
      <c r="AM110" s="42" t="str">
        <f>IF(X110&lt;&gt;"",AND($Y110&gt;=DATEVALUE("01/01/1900"),$Y110&lt;Lookups!$A$10),"")</f>
        <v/>
      </c>
      <c r="AN110" s="42" t="str">
        <f>IF(X110&lt;&gt;"",AND($Z110&gt;=DATEVALUE("01/01/2020"),$Z110&lt;=Lookups!$A$10),"")</f>
        <v/>
      </c>
      <c r="AO110" s="42" t="str">
        <f>IF(X110&lt;&gt;"",IFERROR(VLOOKUP(AA110,Lookups!$A$2:$A$6,1,FALSE),FALSE),"")</f>
        <v/>
      </c>
      <c r="AP110" s="42" t="b">
        <f t="shared" si="31"/>
        <v>1</v>
      </c>
      <c r="AQ110" s="42" t="str">
        <f>IF(X110&lt;&gt;"",IFERROR(VLOOKUP(AC110,Lookups!$A$24:$A$26,1,FALSE),FALSE),"")</f>
        <v/>
      </c>
      <c r="AR110" s="42" t="str">
        <f>IF(X110&lt;&gt;"",IFERROR(VLOOKUP(AD110,Lookups!$A$30:$A$34,1,FALSE),FALSE),"")</f>
        <v/>
      </c>
      <c r="AS110" s="42" t="str">
        <f>IF(X110&lt;&gt;"",AND($AE110&gt;=DATEVALUE("01/01/2020"),$AE110&lt;=Lookups!$A$10),"")</f>
        <v/>
      </c>
    </row>
    <row r="111" spans="1:45" x14ac:dyDescent="0.35">
      <c r="A111" s="41"/>
      <c r="B111" s="67"/>
      <c r="C111" s="40"/>
      <c r="D111" s="69"/>
      <c r="E111" s="40"/>
      <c r="F111" s="70"/>
      <c r="G111" s="36"/>
      <c r="H111" s="53"/>
      <c r="I111" s="36"/>
      <c r="J111" s="36"/>
      <c r="K111" s="72"/>
      <c r="L111" s="83"/>
      <c r="M111" s="62" t="str">
        <f t="shared" si="19"/>
        <v/>
      </c>
      <c r="N111" s="18" t="str">
        <f t="shared" si="20"/>
        <v/>
      </c>
      <c r="O111" s="18" t="e">
        <f t="shared" si="21"/>
        <v>#VALUE!</v>
      </c>
      <c r="P111" s="18" t="e">
        <f t="shared" si="22"/>
        <v>#VALUE!</v>
      </c>
      <c r="Q111" s="18" t="str">
        <f t="shared" si="23"/>
        <v/>
      </c>
      <c r="R111" s="18" t="e">
        <f t="shared" si="24"/>
        <v>#VALUE!</v>
      </c>
      <c r="S111" s="18">
        <f t="shared" si="25"/>
        <v>0</v>
      </c>
      <c r="T111" s="18" t="e">
        <f t="shared" si="26"/>
        <v>#VALUE!</v>
      </c>
      <c r="U111" s="26" t="str">
        <f t="shared" si="27"/>
        <v>OK</v>
      </c>
      <c r="V111" s="21" t="str">
        <f>IF(X111="","",IF(Lookups!$A$16=0,"Main Site not selected",Lookups!$A$16))</f>
        <v/>
      </c>
      <c r="W111" s="21" t="str">
        <f>IF(X111="","",IF(Lookups!$A$17=0,"Main Site not selected",Lookups!$A$17))</f>
        <v/>
      </c>
      <c r="X111" s="60" t="str">
        <f t="shared" si="28"/>
        <v/>
      </c>
      <c r="Y111" s="59" t="str">
        <f t="shared" si="34"/>
        <v/>
      </c>
      <c r="Z111" s="59" t="str">
        <f t="shared" si="34"/>
        <v/>
      </c>
      <c r="AA111" s="60" t="str">
        <f t="shared" si="34"/>
        <v/>
      </c>
      <c r="AB111" s="60" t="str">
        <f t="shared" si="18"/>
        <v/>
      </c>
      <c r="AC111" s="74" t="str">
        <f t="shared" si="33"/>
        <v/>
      </c>
      <c r="AD111" s="74" t="str">
        <f t="shared" si="33"/>
        <v/>
      </c>
      <c r="AE111" s="75" t="str">
        <f t="shared" si="33"/>
        <v/>
      </c>
      <c r="AF111" s="60" t="str">
        <f t="shared" si="30"/>
        <v/>
      </c>
      <c r="AG111" s="60" t="str">
        <f>IFERROR(IF(X111&lt;&gt;"",IF(AF111&lt;&gt;"",VLOOKUP(AF111,'big site list'!$B$2:$C$343,2,FALSE),""),""),Preplist!$F$21)</f>
        <v/>
      </c>
      <c r="AI111" s="42">
        <v>108</v>
      </c>
      <c r="AM111" s="42" t="str">
        <f>IF(X111&lt;&gt;"",AND($Y111&gt;=DATEVALUE("01/01/1900"),$Y111&lt;Lookups!$A$10),"")</f>
        <v/>
      </c>
      <c r="AN111" s="42" t="str">
        <f>IF(X111&lt;&gt;"",AND($Z111&gt;=DATEVALUE("01/01/2020"),$Z111&lt;=Lookups!$A$10),"")</f>
        <v/>
      </c>
      <c r="AO111" s="42" t="str">
        <f>IF(X111&lt;&gt;"",IFERROR(VLOOKUP(AA111,Lookups!$A$2:$A$6,1,FALSE),FALSE),"")</f>
        <v/>
      </c>
      <c r="AP111" s="42" t="b">
        <f t="shared" si="31"/>
        <v>1</v>
      </c>
      <c r="AQ111" s="42" t="str">
        <f>IF(X111&lt;&gt;"",IFERROR(VLOOKUP(AC111,Lookups!$A$24:$A$26,1,FALSE),FALSE),"")</f>
        <v/>
      </c>
      <c r="AR111" s="42" t="str">
        <f>IF(X111&lt;&gt;"",IFERROR(VLOOKUP(AD111,Lookups!$A$30:$A$34,1,FALSE),FALSE),"")</f>
        <v/>
      </c>
      <c r="AS111" s="42" t="str">
        <f>IF(X111&lt;&gt;"",AND($AE111&gt;=DATEVALUE("01/01/2020"),$AE111&lt;=Lookups!$A$10),"")</f>
        <v/>
      </c>
    </row>
    <row r="112" spans="1:45" x14ac:dyDescent="0.35">
      <c r="A112" s="41"/>
      <c r="B112" s="67"/>
      <c r="C112" s="40"/>
      <c r="D112" s="69"/>
      <c r="E112" s="40"/>
      <c r="F112" s="70"/>
      <c r="G112" s="36"/>
      <c r="H112" s="53"/>
      <c r="I112" s="36"/>
      <c r="J112" s="36"/>
      <c r="K112" s="72"/>
      <c r="L112" s="83"/>
      <c r="M112" s="62" t="str">
        <f t="shared" si="19"/>
        <v/>
      </c>
      <c r="N112" s="18" t="str">
        <f t="shared" si="20"/>
        <v/>
      </c>
      <c r="O112" s="18" t="e">
        <f t="shared" si="21"/>
        <v>#VALUE!</v>
      </c>
      <c r="P112" s="18" t="e">
        <f t="shared" si="22"/>
        <v>#VALUE!</v>
      </c>
      <c r="Q112" s="18" t="str">
        <f t="shared" si="23"/>
        <v/>
      </c>
      <c r="R112" s="18" t="e">
        <f t="shared" si="24"/>
        <v>#VALUE!</v>
      </c>
      <c r="S112" s="18">
        <f t="shared" si="25"/>
        <v>0</v>
      </c>
      <c r="T112" s="18" t="e">
        <f t="shared" si="26"/>
        <v>#VALUE!</v>
      </c>
      <c r="U112" s="26" t="str">
        <f t="shared" si="27"/>
        <v>OK</v>
      </c>
      <c r="V112" s="21" t="str">
        <f>IF(X112="","",IF(Lookups!$A$16=0,"Main Site not selected",Lookups!$A$16))</f>
        <v/>
      </c>
      <c r="W112" s="21" t="str">
        <f>IF(X112="","",IF(Lookups!$A$17=0,"Main Site not selected",Lookups!$A$17))</f>
        <v/>
      </c>
      <c r="X112" s="60" t="str">
        <f t="shared" si="28"/>
        <v/>
      </c>
      <c r="Y112" s="59" t="str">
        <f t="shared" si="34"/>
        <v/>
      </c>
      <c r="Z112" s="59" t="str">
        <f t="shared" si="34"/>
        <v/>
      </c>
      <c r="AA112" s="60" t="str">
        <f t="shared" si="34"/>
        <v/>
      </c>
      <c r="AB112" s="60" t="str">
        <f t="shared" si="18"/>
        <v/>
      </c>
      <c r="AC112" s="74" t="str">
        <f t="shared" si="33"/>
        <v/>
      </c>
      <c r="AD112" s="74" t="str">
        <f t="shared" si="33"/>
        <v/>
      </c>
      <c r="AE112" s="75" t="str">
        <f t="shared" si="33"/>
        <v/>
      </c>
      <c r="AF112" s="60" t="str">
        <f t="shared" si="30"/>
        <v/>
      </c>
      <c r="AG112" s="60" t="str">
        <f>IFERROR(IF(X112&lt;&gt;"",IF(AF112&lt;&gt;"",VLOOKUP(AF112,'big site list'!$B$2:$C$343,2,FALSE),""),""),Preplist!$F$21)</f>
        <v/>
      </c>
      <c r="AI112" s="42">
        <v>109</v>
      </c>
      <c r="AM112" s="42" t="str">
        <f>IF(X112&lt;&gt;"",AND($Y112&gt;=DATEVALUE("01/01/1900"),$Y112&lt;Lookups!$A$10),"")</f>
        <v/>
      </c>
      <c r="AN112" s="42" t="str">
        <f>IF(X112&lt;&gt;"",AND($Z112&gt;=DATEVALUE("01/01/2020"),$Z112&lt;=Lookups!$A$10),"")</f>
        <v/>
      </c>
      <c r="AO112" s="42" t="str">
        <f>IF(X112&lt;&gt;"",IFERROR(VLOOKUP(AA112,Lookups!$A$2:$A$6,1,FALSE),FALSE),"")</f>
        <v/>
      </c>
      <c r="AP112" s="42" t="b">
        <f t="shared" si="31"/>
        <v>1</v>
      </c>
      <c r="AQ112" s="42" t="str">
        <f>IF(X112&lt;&gt;"",IFERROR(VLOOKUP(AC112,Lookups!$A$24:$A$26,1,FALSE),FALSE),"")</f>
        <v/>
      </c>
      <c r="AR112" s="42" t="str">
        <f>IF(X112&lt;&gt;"",IFERROR(VLOOKUP(AD112,Lookups!$A$30:$A$34,1,FALSE),FALSE),"")</f>
        <v/>
      </c>
      <c r="AS112" s="42" t="str">
        <f>IF(X112&lt;&gt;"",AND($AE112&gt;=DATEVALUE("01/01/2020"),$AE112&lt;=Lookups!$A$10),"")</f>
        <v/>
      </c>
    </row>
    <row r="113" spans="1:45" x14ac:dyDescent="0.35">
      <c r="A113" s="41"/>
      <c r="B113" s="67"/>
      <c r="C113" s="40"/>
      <c r="D113" s="69"/>
      <c r="E113" s="40"/>
      <c r="F113" s="70"/>
      <c r="G113" s="36"/>
      <c r="H113" s="53"/>
      <c r="I113" s="36"/>
      <c r="J113" s="36"/>
      <c r="K113" s="72"/>
      <c r="L113" s="83"/>
      <c r="M113" s="62" t="str">
        <f t="shared" si="19"/>
        <v/>
      </c>
      <c r="N113" s="18" t="str">
        <f t="shared" si="20"/>
        <v/>
      </c>
      <c r="O113" s="18" t="e">
        <f t="shared" si="21"/>
        <v>#VALUE!</v>
      </c>
      <c r="P113" s="18" t="e">
        <f t="shared" si="22"/>
        <v>#VALUE!</v>
      </c>
      <c r="Q113" s="18" t="str">
        <f t="shared" si="23"/>
        <v/>
      </c>
      <c r="R113" s="18" t="e">
        <f t="shared" si="24"/>
        <v>#VALUE!</v>
      </c>
      <c r="S113" s="18">
        <f t="shared" si="25"/>
        <v>0</v>
      </c>
      <c r="T113" s="18" t="e">
        <f t="shared" si="26"/>
        <v>#VALUE!</v>
      </c>
      <c r="U113" s="26" t="str">
        <f t="shared" si="27"/>
        <v>OK</v>
      </c>
      <c r="V113" s="21" t="str">
        <f>IF(X113="","",IF(Lookups!$A$16=0,"Main Site not selected",Lookups!$A$16))</f>
        <v/>
      </c>
      <c r="W113" s="21" t="str">
        <f>IF(X113="","",IF(Lookups!$A$17=0,"Main Site not selected",Lookups!$A$17))</f>
        <v/>
      </c>
      <c r="X113" s="60" t="str">
        <f t="shared" si="28"/>
        <v/>
      </c>
      <c r="Y113" s="59" t="str">
        <f t="shared" si="34"/>
        <v/>
      </c>
      <c r="Z113" s="59" t="str">
        <f t="shared" si="34"/>
        <v/>
      </c>
      <c r="AA113" s="60" t="str">
        <f t="shared" si="34"/>
        <v/>
      </c>
      <c r="AB113" s="60" t="str">
        <f t="shared" si="18"/>
        <v/>
      </c>
      <c r="AC113" s="74" t="str">
        <f t="shared" si="33"/>
        <v/>
      </c>
      <c r="AD113" s="74" t="str">
        <f t="shared" si="33"/>
        <v/>
      </c>
      <c r="AE113" s="75" t="str">
        <f t="shared" si="33"/>
        <v/>
      </c>
      <c r="AF113" s="60" t="str">
        <f t="shared" si="30"/>
        <v/>
      </c>
      <c r="AG113" s="60" t="str">
        <f>IFERROR(IF(X113&lt;&gt;"",IF(AF113&lt;&gt;"",VLOOKUP(AF113,'big site list'!$B$2:$C$343,2,FALSE),""),""),Preplist!$F$21)</f>
        <v/>
      </c>
      <c r="AI113" s="42">
        <v>110</v>
      </c>
      <c r="AM113" s="42" t="str">
        <f>IF(X113&lt;&gt;"",AND($Y113&gt;=DATEVALUE("01/01/1900"),$Y113&lt;Lookups!$A$10),"")</f>
        <v/>
      </c>
      <c r="AN113" s="42" t="str">
        <f>IF(X113&lt;&gt;"",AND($Z113&gt;=DATEVALUE("01/01/2020"),$Z113&lt;=Lookups!$A$10),"")</f>
        <v/>
      </c>
      <c r="AO113" s="42" t="str">
        <f>IF(X113&lt;&gt;"",IFERROR(VLOOKUP(AA113,Lookups!$A$2:$A$6,1,FALSE),FALSE),"")</f>
        <v/>
      </c>
      <c r="AP113" s="42" t="b">
        <f t="shared" si="31"/>
        <v>1</v>
      </c>
      <c r="AQ113" s="42" t="str">
        <f>IF(X113&lt;&gt;"",IFERROR(VLOOKUP(AC113,Lookups!$A$24:$A$26,1,FALSE),FALSE),"")</f>
        <v/>
      </c>
      <c r="AR113" s="42" t="str">
        <f>IF(X113&lt;&gt;"",IFERROR(VLOOKUP(AD113,Lookups!$A$30:$A$34,1,FALSE),FALSE),"")</f>
        <v/>
      </c>
      <c r="AS113" s="42" t="str">
        <f>IF(X113&lt;&gt;"",AND($AE113&gt;=DATEVALUE("01/01/2020"),$AE113&lt;=Lookups!$A$10),"")</f>
        <v/>
      </c>
    </row>
    <row r="114" spans="1:45" x14ac:dyDescent="0.35">
      <c r="A114" s="41"/>
      <c r="B114" s="67"/>
      <c r="C114" s="40"/>
      <c r="D114" s="69"/>
      <c r="E114" s="40"/>
      <c r="F114" s="70"/>
      <c r="G114" s="36"/>
      <c r="H114" s="53"/>
      <c r="I114" s="36"/>
      <c r="J114" s="36"/>
      <c r="K114" s="72"/>
      <c r="L114" s="83"/>
      <c r="M114" s="62" t="str">
        <f t="shared" si="19"/>
        <v/>
      </c>
      <c r="N114" s="18" t="str">
        <f t="shared" si="20"/>
        <v/>
      </c>
      <c r="O114" s="18" t="e">
        <f t="shared" si="21"/>
        <v>#VALUE!</v>
      </c>
      <c r="P114" s="18" t="e">
        <f t="shared" si="22"/>
        <v>#VALUE!</v>
      </c>
      <c r="Q114" s="18" t="str">
        <f t="shared" si="23"/>
        <v/>
      </c>
      <c r="R114" s="18" t="e">
        <f t="shared" si="24"/>
        <v>#VALUE!</v>
      </c>
      <c r="S114" s="18">
        <f t="shared" si="25"/>
        <v>0</v>
      </c>
      <c r="T114" s="18" t="e">
        <f t="shared" si="26"/>
        <v>#VALUE!</v>
      </c>
      <c r="U114" s="26" t="str">
        <f t="shared" si="27"/>
        <v>OK</v>
      </c>
      <c r="V114" s="21" t="str">
        <f>IF(X114="","",IF(Lookups!$A$16=0,"Main Site not selected",Lookups!$A$16))</f>
        <v/>
      </c>
      <c r="W114" s="21" t="str">
        <f>IF(X114="","",IF(Lookups!$A$17=0,"Main Site not selected",Lookups!$A$17))</f>
        <v/>
      </c>
      <c r="X114" s="60" t="str">
        <f t="shared" si="28"/>
        <v/>
      </c>
      <c r="Y114" s="59" t="str">
        <f t="shared" si="34"/>
        <v/>
      </c>
      <c r="Z114" s="59" t="str">
        <f t="shared" si="34"/>
        <v/>
      </c>
      <c r="AA114" s="60" t="str">
        <f t="shared" si="34"/>
        <v/>
      </c>
      <c r="AB114" s="60" t="str">
        <f t="shared" si="18"/>
        <v/>
      </c>
      <c r="AC114" s="74" t="str">
        <f t="shared" si="33"/>
        <v/>
      </c>
      <c r="AD114" s="74" t="str">
        <f t="shared" si="33"/>
        <v/>
      </c>
      <c r="AE114" s="75" t="str">
        <f t="shared" si="33"/>
        <v/>
      </c>
      <c r="AF114" s="60" t="str">
        <f t="shared" si="30"/>
        <v/>
      </c>
      <c r="AG114" s="60" t="str">
        <f>IFERROR(IF(X114&lt;&gt;"",IF(AF114&lt;&gt;"",VLOOKUP(AF114,'big site list'!$B$2:$C$343,2,FALSE),""),""),Preplist!$F$21)</f>
        <v/>
      </c>
      <c r="AI114" s="42">
        <v>111</v>
      </c>
      <c r="AM114" s="42" t="str">
        <f>IF(X114&lt;&gt;"",AND($Y114&gt;=DATEVALUE("01/01/1900"),$Y114&lt;Lookups!$A$10),"")</f>
        <v/>
      </c>
      <c r="AN114" s="42" t="str">
        <f>IF(X114&lt;&gt;"",AND($Z114&gt;=DATEVALUE("01/01/2020"),$Z114&lt;=Lookups!$A$10),"")</f>
        <v/>
      </c>
      <c r="AO114" s="42" t="str">
        <f>IF(X114&lt;&gt;"",IFERROR(VLOOKUP(AA114,Lookups!$A$2:$A$6,1,FALSE),FALSE),"")</f>
        <v/>
      </c>
      <c r="AP114" s="42" t="b">
        <f t="shared" si="31"/>
        <v>1</v>
      </c>
      <c r="AQ114" s="42" t="str">
        <f>IF(X114&lt;&gt;"",IFERROR(VLOOKUP(AC114,Lookups!$A$24:$A$26,1,FALSE),FALSE),"")</f>
        <v/>
      </c>
      <c r="AR114" s="42" t="str">
        <f>IF(X114&lt;&gt;"",IFERROR(VLOOKUP(AD114,Lookups!$A$30:$A$34,1,FALSE),FALSE),"")</f>
        <v/>
      </c>
      <c r="AS114" s="42" t="str">
        <f>IF(X114&lt;&gt;"",AND($AE114&gt;=DATEVALUE("01/01/2020"),$AE114&lt;=Lookups!$A$10),"")</f>
        <v/>
      </c>
    </row>
    <row r="115" spans="1:45" x14ac:dyDescent="0.35">
      <c r="A115" s="41"/>
      <c r="B115" s="67"/>
      <c r="C115" s="40"/>
      <c r="D115" s="69"/>
      <c r="E115" s="40"/>
      <c r="F115" s="70"/>
      <c r="G115" s="36"/>
      <c r="H115" s="53"/>
      <c r="I115" s="36"/>
      <c r="J115" s="36"/>
      <c r="K115" s="72"/>
      <c r="L115" s="83"/>
      <c r="M115" s="62" t="str">
        <f t="shared" si="19"/>
        <v/>
      </c>
      <c r="N115" s="18" t="str">
        <f t="shared" si="20"/>
        <v/>
      </c>
      <c r="O115" s="18" t="e">
        <f t="shared" si="21"/>
        <v>#VALUE!</v>
      </c>
      <c r="P115" s="18" t="e">
        <f t="shared" si="22"/>
        <v>#VALUE!</v>
      </c>
      <c r="Q115" s="18" t="str">
        <f t="shared" si="23"/>
        <v/>
      </c>
      <c r="R115" s="18" t="e">
        <f t="shared" si="24"/>
        <v>#VALUE!</v>
      </c>
      <c r="S115" s="18">
        <f t="shared" si="25"/>
        <v>0</v>
      </c>
      <c r="T115" s="18" t="e">
        <f t="shared" si="26"/>
        <v>#VALUE!</v>
      </c>
      <c r="U115" s="26" t="str">
        <f t="shared" si="27"/>
        <v>OK</v>
      </c>
      <c r="V115" s="21" t="str">
        <f>IF(X115="","",IF(Lookups!$A$16=0,"Main Site not selected",Lookups!$A$16))</f>
        <v/>
      </c>
      <c r="W115" s="21" t="str">
        <f>IF(X115="","",IF(Lookups!$A$17=0,"Main Site not selected",Lookups!$A$17))</f>
        <v/>
      </c>
      <c r="X115" s="60" t="str">
        <f t="shared" si="28"/>
        <v/>
      </c>
      <c r="Y115" s="59" t="str">
        <f t="shared" si="34"/>
        <v/>
      </c>
      <c r="Z115" s="59" t="str">
        <f t="shared" si="34"/>
        <v/>
      </c>
      <c r="AA115" s="60" t="str">
        <f t="shared" si="34"/>
        <v/>
      </c>
      <c r="AB115" s="60" t="str">
        <f t="shared" si="18"/>
        <v/>
      </c>
      <c r="AC115" s="74" t="str">
        <f t="shared" si="33"/>
        <v/>
      </c>
      <c r="AD115" s="74" t="str">
        <f t="shared" si="33"/>
        <v/>
      </c>
      <c r="AE115" s="75" t="str">
        <f t="shared" si="33"/>
        <v/>
      </c>
      <c r="AF115" s="60" t="str">
        <f t="shared" si="30"/>
        <v/>
      </c>
      <c r="AG115" s="60" t="str">
        <f>IFERROR(IF(X115&lt;&gt;"",IF(AF115&lt;&gt;"",VLOOKUP(AF115,'big site list'!$B$2:$C$343,2,FALSE),""),""),Preplist!$F$21)</f>
        <v/>
      </c>
      <c r="AI115" s="42">
        <v>112</v>
      </c>
      <c r="AM115" s="42" t="str">
        <f>IF(X115&lt;&gt;"",AND($Y115&gt;=DATEVALUE("01/01/1900"),$Y115&lt;Lookups!$A$10),"")</f>
        <v/>
      </c>
      <c r="AN115" s="42" t="str">
        <f>IF(X115&lt;&gt;"",AND($Z115&gt;=DATEVALUE("01/01/2020"),$Z115&lt;=Lookups!$A$10),"")</f>
        <v/>
      </c>
      <c r="AO115" s="42" t="str">
        <f>IF(X115&lt;&gt;"",IFERROR(VLOOKUP(AA115,Lookups!$A$2:$A$6,1,FALSE),FALSE),"")</f>
        <v/>
      </c>
      <c r="AP115" s="42" t="b">
        <f t="shared" si="31"/>
        <v>1</v>
      </c>
      <c r="AQ115" s="42" t="str">
        <f>IF(X115&lt;&gt;"",IFERROR(VLOOKUP(AC115,Lookups!$A$24:$A$26,1,FALSE),FALSE),"")</f>
        <v/>
      </c>
      <c r="AR115" s="42" t="str">
        <f>IF(X115&lt;&gt;"",IFERROR(VLOOKUP(AD115,Lookups!$A$30:$A$34,1,FALSE),FALSE),"")</f>
        <v/>
      </c>
      <c r="AS115" s="42" t="str">
        <f>IF(X115&lt;&gt;"",AND($AE115&gt;=DATEVALUE("01/01/2020"),$AE115&lt;=Lookups!$A$10),"")</f>
        <v/>
      </c>
    </row>
    <row r="116" spans="1:45" x14ac:dyDescent="0.35">
      <c r="A116" s="41"/>
      <c r="B116" s="67"/>
      <c r="C116" s="40"/>
      <c r="D116" s="69"/>
      <c r="E116" s="40"/>
      <c r="F116" s="70"/>
      <c r="G116" s="36"/>
      <c r="H116" s="53"/>
      <c r="I116" s="36"/>
      <c r="J116" s="36"/>
      <c r="K116" s="72"/>
      <c r="L116" s="83"/>
      <c r="M116" s="62" t="str">
        <f t="shared" si="19"/>
        <v/>
      </c>
      <c r="N116" s="18" t="str">
        <f t="shared" si="20"/>
        <v/>
      </c>
      <c r="O116" s="18" t="e">
        <f t="shared" si="21"/>
        <v>#VALUE!</v>
      </c>
      <c r="P116" s="18" t="e">
        <f t="shared" si="22"/>
        <v>#VALUE!</v>
      </c>
      <c r="Q116" s="18" t="str">
        <f t="shared" si="23"/>
        <v/>
      </c>
      <c r="R116" s="18" t="e">
        <f t="shared" si="24"/>
        <v>#VALUE!</v>
      </c>
      <c r="S116" s="18">
        <f t="shared" si="25"/>
        <v>0</v>
      </c>
      <c r="T116" s="18" t="e">
        <f t="shared" si="26"/>
        <v>#VALUE!</v>
      </c>
      <c r="U116" s="26" t="str">
        <f t="shared" si="27"/>
        <v>OK</v>
      </c>
      <c r="V116" s="21" t="str">
        <f>IF(X116="","",IF(Lookups!$A$16=0,"Main Site not selected",Lookups!$A$16))</f>
        <v/>
      </c>
      <c r="W116" s="21" t="str">
        <f>IF(X116="","",IF(Lookups!$A$17=0,"Main Site not selected",Lookups!$A$17))</f>
        <v/>
      </c>
      <c r="X116" s="60" t="str">
        <f t="shared" si="28"/>
        <v/>
      </c>
      <c r="Y116" s="59" t="str">
        <f t="shared" si="34"/>
        <v/>
      </c>
      <c r="Z116" s="59" t="str">
        <f t="shared" si="34"/>
        <v/>
      </c>
      <c r="AA116" s="60" t="str">
        <f t="shared" si="34"/>
        <v/>
      </c>
      <c r="AB116" s="60" t="str">
        <f t="shared" si="18"/>
        <v/>
      </c>
      <c r="AC116" s="74" t="str">
        <f t="shared" si="33"/>
        <v/>
      </c>
      <c r="AD116" s="74" t="str">
        <f t="shared" si="33"/>
        <v/>
      </c>
      <c r="AE116" s="75" t="str">
        <f t="shared" si="33"/>
        <v/>
      </c>
      <c r="AF116" s="60" t="str">
        <f t="shared" si="30"/>
        <v/>
      </c>
      <c r="AG116" s="60" t="str">
        <f>IFERROR(IF(X116&lt;&gt;"",IF(AF116&lt;&gt;"",VLOOKUP(AF116,'big site list'!$B$2:$C$343,2,FALSE),""),""),Preplist!$F$21)</f>
        <v/>
      </c>
      <c r="AI116" s="42">
        <v>113</v>
      </c>
      <c r="AM116" s="42" t="str">
        <f>IF(X116&lt;&gt;"",AND($Y116&gt;=DATEVALUE("01/01/1900"),$Y116&lt;Lookups!$A$10),"")</f>
        <v/>
      </c>
      <c r="AN116" s="42" t="str">
        <f>IF(X116&lt;&gt;"",AND($Z116&gt;=DATEVALUE("01/01/2020"),$Z116&lt;=Lookups!$A$10),"")</f>
        <v/>
      </c>
      <c r="AO116" s="42" t="str">
        <f>IF(X116&lt;&gt;"",IFERROR(VLOOKUP(AA116,Lookups!$A$2:$A$6,1,FALSE),FALSE),"")</f>
        <v/>
      </c>
      <c r="AP116" s="42" t="b">
        <f t="shared" si="31"/>
        <v>1</v>
      </c>
      <c r="AQ116" s="42" t="str">
        <f>IF(X116&lt;&gt;"",IFERROR(VLOOKUP(AC116,Lookups!$A$24:$A$26,1,FALSE),FALSE),"")</f>
        <v/>
      </c>
      <c r="AR116" s="42" t="str">
        <f>IF(X116&lt;&gt;"",IFERROR(VLOOKUP(AD116,Lookups!$A$30:$A$34,1,FALSE),FALSE),"")</f>
        <v/>
      </c>
      <c r="AS116" s="42" t="str">
        <f>IF(X116&lt;&gt;"",AND($AE116&gt;=DATEVALUE("01/01/2020"),$AE116&lt;=Lookups!$A$10),"")</f>
        <v/>
      </c>
    </row>
    <row r="117" spans="1:45" x14ac:dyDescent="0.35">
      <c r="A117" s="41"/>
      <c r="B117" s="67"/>
      <c r="C117" s="40"/>
      <c r="D117" s="69"/>
      <c r="E117" s="40"/>
      <c r="F117" s="70"/>
      <c r="G117" s="36"/>
      <c r="H117" s="53"/>
      <c r="I117" s="36"/>
      <c r="J117" s="36"/>
      <c r="K117" s="72"/>
      <c r="L117" s="83"/>
      <c r="M117" s="62" t="str">
        <f t="shared" si="19"/>
        <v/>
      </c>
      <c r="N117" s="18" t="str">
        <f t="shared" si="20"/>
        <v/>
      </c>
      <c r="O117" s="18" t="e">
        <f t="shared" si="21"/>
        <v>#VALUE!</v>
      </c>
      <c r="P117" s="18" t="e">
        <f t="shared" si="22"/>
        <v>#VALUE!</v>
      </c>
      <c r="Q117" s="18" t="str">
        <f t="shared" si="23"/>
        <v/>
      </c>
      <c r="R117" s="18" t="e">
        <f t="shared" si="24"/>
        <v>#VALUE!</v>
      </c>
      <c r="S117" s="18">
        <f t="shared" si="25"/>
        <v>0</v>
      </c>
      <c r="T117" s="18" t="e">
        <f t="shared" si="26"/>
        <v>#VALUE!</v>
      </c>
      <c r="U117" s="26" t="str">
        <f t="shared" si="27"/>
        <v>OK</v>
      </c>
      <c r="V117" s="21" t="str">
        <f>IF(X117="","",IF(Lookups!$A$16=0,"Main Site not selected",Lookups!$A$16))</f>
        <v/>
      </c>
      <c r="W117" s="21" t="str">
        <f>IF(X117="","",IF(Lookups!$A$17=0,"Main Site not selected",Lookups!$A$17))</f>
        <v/>
      </c>
      <c r="X117" s="60" t="str">
        <f t="shared" si="28"/>
        <v/>
      </c>
      <c r="Y117" s="59" t="str">
        <f t="shared" si="34"/>
        <v/>
      </c>
      <c r="Z117" s="59" t="str">
        <f t="shared" si="34"/>
        <v/>
      </c>
      <c r="AA117" s="60" t="str">
        <f t="shared" si="34"/>
        <v/>
      </c>
      <c r="AB117" s="60" t="str">
        <f t="shared" si="18"/>
        <v/>
      </c>
      <c r="AC117" s="74" t="str">
        <f t="shared" si="33"/>
        <v/>
      </c>
      <c r="AD117" s="74" t="str">
        <f t="shared" si="33"/>
        <v/>
      </c>
      <c r="AE117" s="75" t="str">
        <f t="shared" si="33"/>
        <v/>
      </c>
      <c r="AF117" s="60" t="str">
        <f t="shared" si="30"/>
        <v/>
      </c>
      <c r="AG117" s="60" t="str">
        <f>IFERROR(IF(X117&lt;&gt;"",IF(AF117&lt;&gt;"",VLOOKUP(AF117,'big site list'!$B$2:$C$343,2,FALSE),""),""),Preplist!$F$21)</f>
        <v/>
      </c>
      <c r="AI117" s="42">
        <v>114</v>
      </c>
      <c r="AM117" s="42" t="str">
        <f>IF(X117&lt;&gt;"",AND($Y117&gt;=DATEVALUE("01/01/1900"),$Y117&lt;Lookups!$A$10),"")</f>
        <v/>
      </c>
      <c r="AN117" s="42" t="str">
        <f>IF(X117&lt;&gt;"",AND($Z117&gt;=DATEVALUE("01/01/2020"),$Z117&lt;=Lookups!$A$10),"")</f>
        <v/>
      </c>
      <c r="AO117" s="42" t="str">
        <f>IF(X117&lt;&gt;"",IFERROR(VLOOKUP(AA117,Lookups!$A$2:$A$6,1,FALSE),FALSE),"")</f>
        <v/>
      </c>
      <c r="AP117" s="42" t="b">
        <f t="shared" si="31"/>
        <v>1</v>
      </c>
      <c r="AQ117" s="42" t="str">
        <f>IF(X117&lt;&gt;"",IFERROR(VLOOKUP(AC117,Lookups!$A$24:$A$26,1,FALSE),FALSE),"")</f>
        <v/>
      </c>
      <c r="AR117" s="42" t="str">
        <f>IF(X117&lt;&gt;"",IFERROR(VLOOKUP(AD117,Lookups!$A$30:$A$34,1,FALSE),FALSE),"")</f>
        <v/>
      </c>
      <c r="AS117" s="42" t="str">
        <f>IF(X117&lt;&gt;"",AND($AE117&gt;=DATEVALUE("01/01/2020"),$AE117&lt;=Lookups!$A$10),"")</f>
        <v/>
      </c>
    </row>
    <row r="118" spans="1:45" x14ac:dyDescent="0.35">
      <c r="A118" s="41"/>
      <c r="B118" s="67"/>
      <c r="C118" s="40"/>
      <c r="D118" s="69"/>
      <c r="E118" s="40"/>
      <c r="F118" s="70"/>
      <c r="G118" s="36"/>
      <c r="H118" s="53"/>
      <c r="I118" s="36"/>
      <c r="J118" s="36"/>
      <c r="K118" s="72"/>
      <c r="L118" s="83"/>
      <c r="M118" s="62" t="str">
        <f t="shared" si="19"/>
        <v/>
      </c>
      <c r="N118" s="18" t="str">
        <f t="shared" si="20"/>
        <v/>
      </c>
      <c r="O118" s="18" t="e">
        <f t="shared" si="21"/>
        <v>#VALUE!</v>
      </c>
      <c r="P118" s="18" t="e">
        <f t="shared" si="22"/>
        <v>#VALUE!</v>
      </c>
      <c r="Q118" s="18" t="str">
        <f t="shared" si="23"/>
        <v/>
      </c>
      <c r="R118" s="18" t="e">
        <f t="shared" si="24"/>
        <v>#VALUE!</v>
      </c>
      <c r="S118" s="18">
        <f t="shared" si="25"/>
        <v>0</v>
      </c>
      <c r="T118" s="18" t="e">
        <f t="shared" si="26"/>
        <v>#VALUE!</v>
      </c>
      <c r="U118" s="26" t="str">
        <f t="shared" si="27"/>
        <v>OK</v>
      </c>
      <c r="V118" s="21" t="str">
        <f>IF(X118="","",IF(Lookups!$A$16=0,"Main Site not selected",Lookups!$A$16))</f>
        <v/>
      </c>
      <c r="W118" s="21" t="str">
        <f>IF(X118="","",IF(Lookups!$A$17=0,"Main Site not selected",Lookups!$A$17))</f>
        <v/>
      </c>
      <c r="X118" s="60" t="str">
        <f t="shared" si="28"/>
        <v/>
      </c>
      <c r="Y118" s="59" t="str">
        <f t="shared" si="34"/>
        <v/>
      </c>
      <c r="Z118" s="59" t="str">
        <f t="shared" si="34"/>
        <v/>
      </c>
      <c r="AA118" s="60" t="str">
        <f t="shared" si="34"/>
        <v/>
      </c>
      <c r="AB118" s="60" t="str">
        <f t="shared" si="18"/>
        <v/>
      </c>
      <c r="AC118" s="74" t="str">
        <f t="shared" si="33"/>
        <v/>
      </c>
      <c r="AD118" s="74" t="str">
        <f t="shared" si="33"/>
        <v/>
      </c>
      <c r="AE118" s="75" t="str">
        <f t="shared" si="33"/>
        <v/>
      </c>
      <c r="AF118" s="60" t="str">
        <f t="shared" si="30"/>
        <v/>
      </c>
      <c r="AG118" s="60" t="str">
        <f>IFERROR(IF(X118&lt;&gt;"",IF(AF118&lt;&gt;"",VLOOKUP(AF118,'big site list'!$B$2:$C$343,2,FALSE),""),""),Preplist!$F$21)</f>
        <v/>
      </c>
      <c r="AI118" s="42">
        <v>115</v>
      </c>
      <c r="AM118" s="42" t="str">
        <f>IF(X118&lt;&gt;"",AND($Y118&gt;=DATEVALUE("01/01/1900"),$Y118&lt;Lookups!$A$10),"")</f>
        <v/>
      </c>
      <c r="AN118" s="42" t="str">
        <f>IF(X118&lt;&gt;"",AND($Z118&gt;=DATEVALUE("01/01/2020"),$Z118&lt;=Lookups!$A$10),"")</f>
        <v/>
      </c>
      <c r="AO118" s="42" t="str">
        <f>IF(X118&lt;&gt;"",IFERROR(VLOOKUP(AA118,Lookups!$A$2:$A$6,1,FALSE),FALSE),"")</f>
        <v/>
      </c>
      <c r="AP118" s="42" t="b">
        <f t="shared" si="31"/>
        <v>1</v>
      </c>
      <c r="AQ118" s="42" t="str">
        <f>IF(X118&lt;&gt;"",IFERROR(VLOOKUP(AC118,Lookups!$A$24:$A$26,1,FALSE),FALSE),"")</f>
        <v/>
      </c>
      <c r="AR118" s="42" t="str">
        <f>IF(X118&lt;&gt;"",IFERROR(VLOOKUP(AD118,Lookups!$A$30:$A$34,1,FALSE),FALSE),"")</f>
        <v/>
      </c>
      <c r="AS118" s="42" t="str">
        <f>IF(X118&lt;&gt;"",AND($AE118&gt;=DATEVALUE("01/01/2020"),$AE118&lt;=Lookups!$A$10),"")</f>
        <v/>
      </c>
    </row>
    <row r="119" spans="1:45" x14ac:dyDescent="0.35">
      <c r="A119" s="41"/>
      <c r="B119" s="67"/>
      <c r="C119" s="40"/>
      <c r="D119" s="69"/>
      <c r="E119" s="40"/>
      <c r="F119" s="70"/>
      <c r="G119" s="36"/>
      <c r="H119" s="53"/>
      <c r="I119" s="36"/>
      <c r="J119" s="36"/>
      <c r="K119" s="72"/>
      <c r="L119" s="83"/>
      <c r="M119" s="62" t="str">
        <f t="shared" si="19"/>
        <v/>
      </c>
      <c r="N119" s="18" t="str">
        <f t="shared" si="20"/>
        <v/>
      </c>
      <c r="O119" s="18" t="e">
        <f t="shared" si="21"/>
        <v>#VALUE!</v>
      </c>
      <c r="P119" s="18" t="e">
        <f t="shared" si="22"/>
        <v>#VALUE!</v>
      </c>
      <c r="Q119" s="18" t="str">
        <f t="shared" si="23"/>
        <v/>
      </c>
      <c r="R119" s="18" t="e">
        <f t="shared" si="24"/>
        <v>#VALUE!</v>
      </c>
      <c r="S119" s="18">
        <f t="shared" si="25"/>
        <v>0</v>
      </c>
      <c r="T119" s="18" t="e">
        <f t="shared" si="26"/>
        <v>#VALUE!</v>
      </c>
      <c r="U119" s="26" t="str">
        <f t="shared" si="27"/>
        <v>OK</v>
      </c>
      <c r="V119" s="21" t="str">
        <f>IF(X119="","",IF(Lookups!$A$16=0,"Main Site not selected",Lookups!$A$16))</f>
        <v/>
      </c>
      <c r="W119" s="21" t="str">
        <f>IF(X119="","",IF(Lookups!$A$17=0,"Main Site not selected",Lookups!$A$17))</f>
        <v/>
      </c>
      <c r="X119" s="60" t="str">
        <f t="shared" si="28"/>
        <v/>
      </c>
      <c r="Y119" s="59" t="str">
        <f t="shared" si="34"/>
        <v/>
      </c>
      <c r="Z119" s="59" t="str">
        <f t="shared" si="34"/>
        <v/>
      </c>
      <c r="AA119" s="60" t="str">
        <f t="shared" si="34"/>
        <v/>
      </c>
      <c r="AB119" s="60" t="str">
        <f t="shared" si="18"/>
        <v/>
      </c>
      <c r="AC119" s="74" t="str">
        <f t="shared" si="33"/>
        <v/>
      </c>
      <c r="AD119" s="74" t="str">
        <f t="shared" si="33"/>
        <v/>
      </c>
      <c r="AE119" s="75" t="str">
        <f t="shared" si="33"/>
        <v/>
      </c>
      <c r="AF119" s="60" t="str">
        <f t="shared" si="30"/>
        <v/>
      </c>
      <c r="AG119" s="60" t="str">
        <f>IFERROR(IF(X119&lt;&gt;"",IF(AF119&lt;&gt;"",VLOOKUP(AF119,'big site list'!$B$2:$C$343,2,FALSE),""),""),Preplist!$F$21)</f>
        <v/>
      </c>
      <c r="AI119" s="42">
        <v>116</v>
      </c>
      <c r="AM119" s="42" t="str">
        <f>IF(X119&lt;&gt;"",AND($Y119&gt;=DATEVALUE("01/01/1900"),$Y119&lt;Lookups!$A$10),"")</f>
        <v/>
      </c>
      <c r="AN119" s="42" t="str">
        <f>IF(X119&lt;&gt;"",AND($Z119&gt;=DATEVALUE("01/01/2020"),$Z119&lt;=Lookups!$A$10),"")</f>
        <v/>
      </c>
      <c r="AO119" s="42" t="str">
        <f>IF(X119&lt;&gt;"",IFERROR(VLOOKUP(AA119,Lookups!$A$2:$A$6,1,FALSE),FALSE),"")</f>
        <v/>
      </c>
      <c r="AP119" s="42" t="b">
        <f t="shared" si="31"/>
        <v>1</v>
      </c>
      <c r="AQ119" s="42" t="str">
        <f>IF(X119&lt;&gt;"",IFERROR(VLOOKUP(AC119,Lookups!$A$24:$A$26,1,FALSE),FALSE),"")</f>
        <v/>
      </c>
      <c r="AR119" s="42" t="str">
        <f>IF(X119&lt;&gt;"",IFERROR(VLOOKUP(AD119,Lookups!$A$30:$A$34,1,FALSE),FALSE),"")</f>
        <v/>
      </c>
      <c r="AS119" s="42" t="str">
        <f>IF(X119&lt;&gt;"",AND($AE119&gt;=DATEVALUE("01/01/2020"),$AE119&lt;=Lookups!$A$10),"")</f>
        <v/>
      </c>
    </row>
    <row r="120" spans="1:45" x14ac:dyDescent="0.35">
      <c r="A120" s="41"/>
      <c r="B120" s="67"/>
      <c r="C120" s="40"/>
      <c r="D120" s="69"/>
      <c r="E120" s="40"/>
      <c r="F120" s="70"/>
      <c r="G120" s="36"/>
      <c r="H120" s="53"/>
      <c r="I120" s="36"/>
      <c r="J120" s="36"/>
      <c r="K120" s="72"/>
      <c r="L120" s="83"/>
      <c r="M120" s="62" t="str">
        <f t="shared" si="19"/>
        <v/>
      </c>
      <c r="N120" s="18" t="str">
        <f t="shared" si="20"/>
        <v/>
      </c>
      <c r="O120" s="18" t="e">
        <f t="shared" si="21"/>
        <v>#VALUE!</v>
      </c>
      <c r="P120" s="18" t="e">
        <f t="shared" si="22"/>
        <v>#VALUE!</v>
      </c>
      <c r="Q120" s="18" t="str">
        <f t="shared" si="23"/>
        <v/>
      </c>
      <c r="R120" s="18" t="e">
        <f t="shared" si="24"/>
        <v>#VALUE!</v>
      </c>
      <c r="S120" s="18">
        <f t="shared" si="25"/>
        <v>0</v>
      </c>
      <c r="T120" s="18" t="e">
        <f t="shared" si="26"/>
        <v>#VALUE!</v>
      </c>
      <c r="U120" s="26" t="str">
        <f t="shared" si="27"/>
        <v>OK</v>
      </c>
      <c r="V120" s="21" t="str">
        <f>IF(X120="","",IF(Lookups!$A$16=0,"Main Site not selected",Lookups!$A$16))</f>
        <v/>
      </c>
      <c r="W120" s="21" t="str">
        <f>IF(X120="","",IF(Lookups!$A$17=0,"Main Site not selected",Lookups!$A$17))</f>
        <v/>
      </c>
      <c r="X120" s="60" t="str">
        <f t="shared" si="28"/>
        <v/>
      </c>
      <c r="Y120" s="59" t="str">
        <f t="shared" si="34"/>
        <v/>
      </c>
      <c r="Z120" s="59" t="str">
        <f t="shared" si="34"/>
        <v/>
      </c>
      <c r="AA120" s="60" t="str">
        <f t="shared" si="34"/>
        <v/>
      </c>
      <c r="AB120" s="60" t="str">
        <f t="shared" si="18"/>
        <v/>
      </c>
      <c r="AC120" s="74" t="str">
        <f t="shared" si="33"/>
        <v/>
      </c>
      <c r="AD120" s="74" t="str">
        <f t="shared" si="33"/>
        <v/>
      </c>
      <c r="AE120" s="75" t="str">
        <f t="shared" si="33"/>
        <v/>
      </c>
      <c r="AF120" s="60" t="str">
        <f t="shared" si="30"/>
        <v/>
      </c>
      <c r="AG120" s="60" t="str">
        <f>IFERROR(IF(X120&lt;&gt;"",IF(AF120&lt;&gt;"",VLOOKUP(AF120,'big site list'!$B$2:$C$343,2,FALSE),""),""),Preplist!$F$21)</f>
        <v/>
      </c>
      <c r="AI120" s="42">
        <v>117</v>
      </c>
      <c r="AM120" s="42" t="str">
        <f>IF(X120&lt;&gt;"",AND($Y120&gt;=DATEVALUE("01/01/1900"),$Y120&lt;Lookups!$A$10),"")</f>
        <v/>
      </c>
      <c r="AN120" s="42" t="str">
        <f>IF(X120&lt;&gt;"",AND($Z120&gt;=DATEVALUE("01/01/2020"),$Z120&lt;=Lookups!$A$10),"")</f>
        <v/>
      </c>
      <c r="AO120" s="42" t="str">
        <f>IF(X120&lt;&gt;"",IFERROR(VLOOKUP(AA120,Lookups!$A$2:$A$6,1,FALSE),FALSE),"")</f>
        <v/>
      </c>
      <c r="AP120" s="42" t="b">
        <f t="shared" si="31"/>
        <v>1</v>
      </c>
      <c r="AQ120" s="42" t="str">
        <f>IF(X120&lt;&gt;"",IFERROR(VLOOKUP(AC120,Lookups!$A$24:$A$26,1,FALSE),FALSE),"")</f>
        <v/>
      </c>
      <c r="AR120" s="42" t="str">
        <f>IF(X120&lt;&gt;"",IFERROR(VLOOKUP(AD120,Lookups!$A$30:$A$34,1,FALSE),FALSE),"")</f>
        <v/>
      </c>
      <c r="AS120" s="42" t="str">
        <f>IF(X120&lt;&gt;"",AND($AE120&gt;=DATEVALUE("01/01/2020"),$AE120&lt;=Lookups!$A$10),"")</f>
        <v/>
      </c>
    </row>
    <row r="121" spans="1:45" x14ac:dyDescent="0.35">
      <c r="A121" s="41"/>
      <c r="B121" s="67"/>
      <c r="C121" s="40"/>
      <c r="D121" s="69"/>
      <c r="E121" s="40"/>
      <c r="F121" s="70"/>
      <c r="G121" s="36"/>
      <c r="H121" s="53"/>
      <c r="I121" s="36"/>
      <c r="J121" s="36"/>
      <c r="K121" s="72"/>
      <c r="L121" s="83"/>
      <c r="M121" s="62" t="str">
        <f t="shared" si="19"/>
        <v/>
      </c>
      <c r="N121" s="18" t="str">
        <f t="shared" si="20"/>
        <v/>
      </c>
      <c r="O121" s="18" t="e">
        <f t="shared" si="21"/>
        <v>#VALUE!</v>
      </c>
      <c r="P121" s="18" t="e">
        <f t="shared" si="22"/>
        <v>#VALUE!</v>
      </c>
      <c r="Q121" s="18" t="str">
        <f t="shared" si="23"/>
        <v/>
      </c>
      <c r="R121" s="18" t="e">
        <f t="shared" si="24"/>
        <v>#VALUE!</v>
      </c>
      <c r="S121" s="18">
        <f t="shared" si="25"/>
        <v>0</v>
      </c>
      <c r="T121" s="18" t="e">
        <f t="shared" si="26"/>
        <v>#VALUE!</v>
      </c>
      <c r="U121" s="26" t="str">
        <f t="shared" si="27"/>
        <v>OK</v>
      </c>
      <c r="V121" s="21" t="str">
        <f>IF(X121="","",IF(Lookups!$A$16=0,"Main Site not selected",Lookups!$A$16))</f>
        <v/>
      </c>
      <c r="W121" s="21" t="str">
        <f>IF(X121="","",IF(Lookups!$A$17=0,"Main Site not selected",Lookups!$A$17))</f>
        <v/>
      </c>
      <c r="X121" s="60" t="str">
        <f t="shared" si="28"/>
        <v/>
      </c>
      <c r="Y121" s="59" t="str">
        <f t="shared" si="34"/>
        <v/>
      </c>
      <c r="Z121" s="59" t="str">
        <f t="shared" si="34"/>
        <v/>
      </c>
      <c r="AA121" s="60" t="str">
        <f t="shared" si="34"/>
        <v/>
      </c>
      <c r="AB121" s="60" t="str">
        <f t="shared" si="18"/>
        <v/>
      </c>
      <c r="AC121" s="74" t="str">
        <f t="shared" si="33"/>
        <v/>
      </c>
      <c r="AD121" s="74" t="str">
        <f t="shared" si="33"/>
        <v/>
      </c>
      <c r="AE121" s="75" t="str">
        <f t="shared" si="33"/>
        <v/>
      </c>
      <c r="AF121" s="60" t="str">
        <f t="shared" si="30"/>
        <v/>
      </c>
      <c r="AG121" s="60" t="str">
        <f>IFERROR(IF(X121&lt;&gt;"",IF(AF121&lt;&gt;"",VLOOKUP(AF121,'big site list'!$B$2:$C$343,2,FALSE),""),""),Preplist!$F$21)</f>
        <v/>
      </c>
      <c r="AI121" s="42">
        <v>118</v>
      </c>
      <c r="AM121" s="42" t="str">
        <f>IF(X121&lt;&gt;"",AND($Y121&gt;=DATEVALUE("01/01/1900"),$Y121&lt;Lookups!$A$10),"")</f>
        <v/>
      </c>
      <c r="AN121" s="42" t="str">
        <f>IF(X121&lt;&gt;"",AND($Z121&gt;=DATEVALUE("01/01/2020"),$Z121&lt;=Lookups!$A$10),"")</f>
        <v/>
      </c>
      <c r="AO121" s="42" t="str">
        <f>IF(X121&lt;&gt;"",IFERROR(VLOOKUP(AA121,Lookups!$A$2:$A$6,1,FALSE),FALSE),"")</f>
        <v/>
      </c>
      <c r="AP121" s="42" t="b">
        <f t="shared" si="31"/>
        <v>1</v>
      </c>
      <c r="AQ121" s="42" t="str">
        <f>IF(X121&lt;&gt;"",IFERROR(VLOOKUP(AC121,Lookups!$A$24:$A$26,1,FALSE),FALSE),"")</f>
        <v/>
      </c>
      <c r="AR121" s="42" t="str">
        <f>IF(X121&lt;&gt;"",IFERROR(VLOOKUP(AD121,Lookups!$A$30:$A$34,1,FALSE),FALSE),"")</f>
        <v/>
      </c>
      <c r="AS121" s="42" t="str">
        <f>IF(X121&lt;&gt;"",AND($AE121&gt;=DATEVALUE("01/01/2020"),$AE121&lt;=Lookups!$A$10),"")</f>
        <v/>
      </c>
    </row>
    <row r="122" spans="1:45" x14ac:dyDescent="0.35">
      <c r="A122" s="41"/>
      <c r="B122" s="67"/>
      <c r="C122" s="40"/>
      <c r="D122" s="69"/>
      <c r="E122" s="40"/>
      <c r="F122" s="70"/>
      <c r="G122" s="36"/>
      <c r="H122" s="53"/>
      <c r="I122" s="36"/>
      <c r="J122" s="36"/>
      <c r="K122" s="72"/>
      <c r="L122" s="83"/>
      <c r="M122" s="62" t="str">
        <f t="shared" si="19"/>
        <v/>
      </c>
      <c r="N122" s="18" t="str">
        <f t="shared" si="20"/>
        <v/>
      </c>
      <c r="O122" s="18" t="e">
        <f t="shared" si="21"/>
        <v>#VALUE!</v>
      </c>
      <c r="P122" s="18" t="e">
        <f t="shared" si="22"/>
        <v>#VALUE!</v>
      </c>
      <c r="Q122" s="18" t="str">
        <f t="shared" si="23"/>
        <v/>
      </c>
      <c r="R122" s="18" t="e">
        <f t="shared" si="24"/>
        <v>#VALUE!</v>
      </c>
      <c r="S122" s="18">
        <f t="shared" si="25"/>
        <v>0</v>
      </c>
      <c r="T122" s="18" t="e">
        <f t="shared" si="26"/>
        <v>#VALUE!</v>
      </c>
      <c r="U122" s="26" t="str">
        <f t="shared" si="27"/>
        <v>OK</v>
      </c>
      <c r="V122" s="21" t="str">
        <f>IF(X122="","",IF(Lookups!$A$16=0,"Main Site not selected",Lookups!$A$16))</f>
        <v/>
      </c>
      <c r="W122" s="21" t="str">
        <f>IF(X122="","",IF(Lookups!$A$17=0,"Main Site not selected",Lookups!$A$17))</f>
        <v/>
      </c>
      <c r="X122" s="60" t="str">
        <f t="shared" si="28"/>
        <v/>
      </c>
      <c r="Y122" s="59" t="str">
        <f t="shared" si="34"/>
        <v/>
      </c>
      <c r="Z122" s="59" t="str">
        <f t="shared" si="34"/>
        <v/>
      </c>
      <c r="AA122" s="60" t="str">
        <f t="shared" si="34"/>
        <v/>
      </c>
      <c r="AB122" s="60" t="str">
        <f t="shared" si="18"/>
        <v/>
      </c>
      <c r="AC122" s="74" t="str">
        <f t="shared" si="33"/>
        <v/>
      </c>
      <c r="AD122" s="74" t="str">
        <f t="shared" si="33"/>
        <v/>
      </c>
      <c r="AE122" s="75" t="str">
        <f t="shared" si="33"/>
        <v/>
      </c>
      <c r="AF122" s="60" t="str">
        <f t="shared" si="30"/>
        <v/>
      </c>
      <c r="AG122" s="60" t="str">
        <f>IFERROR(IF(X122&lt;&gt;"",IF(AF122&lt;&gt;"",VLOOKUP(AF122,'big site list'!$B$2:$C$343,2,FALSE),""),""),Preplist!$F$21)</f>
        <v/>
      </c>
      <c r="AI122" s="42">
        <v>119</v>
      </c>
      <c r="AM122" s="42" t="str">
        <f>IF(X122&lt;&gt;"",AND($Y122&gt;=DATEVALUE("01/01/1900"),$Y122&lt;Lookups!$A$10),"")</f>
        <v/>
      </c>
      <c r="AN122" s="42" t="str">
        <f>IF(X122&lt;&gt;"",AND($Z122&gt;=DATEVALUE("01/01/2020"),$Z122&lt;=Lookups!$A$10),"")</f>
        <v/>
      </c>
      <c r="AO122" s="42" t="str">
        <f>IF(X122&lt;&gt;"",IFERROR(VLOOKUP(AA122,Lookups!$A$2:$A$6,1,FALSE),FALSE),"")</f>
        <v/>
      </c>
      <c r="AP122" s="42" t="b">
        <f t="shared" si="31"/>
        <v>1</v>
      </c>
      <c r="AQ122" s="42" t="str">
        <f>IF(X122&lt;&gt;"",IFERROR(VLOOKUP(AC122,Lookups!$A$24:$A$26,1,FALSE),FALSE),"")</f>
        <v/>
      </c>
      <c r="AR122" s="42" t="str">
        <f>IF(X122&lt;&gt;"",IFERROR(VLOOKUP(AD122,Lookups!$A$30:$A$34,1,FALSE),FALSE),"")</f>
        <v/>
      </c>
      <c r="AS122" s="42" t="str">
        <f>IF(X122&lt;&gt;"",AND($AE122&gt;=DATEVALUE("01/01/2020"),$AE122&lt;=Lookups!$A$10),"")</f>
        <v/>
      </c>
    </row>
    <row r="123" spans="1:45" x14ac:dyDescent="0.35">
      <c r="A123" s="41"/>
      <c r="B123" s="67"/>
      <c r="C123" s="40"/>
      <c r="D123" s="69"/>
      <c r="E123" s="40"/>
      <c r="F123" s="70"/>
      <c r="G123" s="36"/>
      <c r="H123" s="53"/>
      <c r="I123" s="36"/>
      <c r="J123" s="36"/>
      <c r="K123" s="72"/>
      <c r="L123" s="83"/>
      <c r="M123" s="62" t="str">
        <f t="shared" si="19"/>
        <v/>
      </c>
      <c r="N123" s="18" t="str">
        <f t="shared" si="20"/>
        <v/>
      </c>
      <c r="O123" s="18" t="e">
        <f t="shared" si="21"/>
        <v>#VALUE!</v>
      </c>
      <c r="P123" s="18" t="e">
        <f t="shared" si="22"/>
        <v>#VALUE!</v>
      </c>
      <c r="Q123" s="18" t="str">
        <f t="shared" si="23"/>
        <v/>
      </c>
      <c r="R123" s="18" t="e">
        <f t="shared" si="24"/>
        <v>#VALUE!</v>
      </c>
      <c r="S123" s="18">
        <f t="shared" si="25"/>
        <v>0</v>
      </c>
      <c r="T123" s="18" t="e">
        <f t="shared" si="26"/>
        <v>#VALUE!</v>
      </c>
      <c r="U123" s="26" t="str">
        <f t="shared" si="27"/>
        <v>OK</v>
      </c>
      <c r="V123" s="21" t="str">
        <f>IF(X123="","",IF(Lookups!$A$16=0,"Main Site not selected",Lookups!$A$16))</f>
        <v/>
      </c>
      <c r="W123" s="21" t="str">
        <f>IF(X123="","",IF(Lookups!$A$17=0,"Main Site not selected",Lookups!$A$17))</f>
        <v/>
      </c>
      <c r="X123" s="60" t="str">
        <f t="shared" si="28"/>
        <v/>
      </c>
      <c r="Y123" s="59" t="str">
        <f t="shared" si="34"/>
        <v/>
      </c>
      <c r="Z123" s="59" t="str">
        <f t="shared" si="34"/>
        <v/>
      </c>
      <c r="AA123" s="60" t="str">
        <f t="shared" si="34"/>
        <v/>
      </c>
      <c r="AB123" s="60" t="str">
        <f t="shared" si="18"/>
        <v/>
      </c>
      <c r="AC123" s="74" t="str">
        <f t="shared" si="33"/>
        <v/>
      </c>
      <c r="AD123" s="74" t="str">
        <f t="shared" si="33"/>
        <v/>
      </c>
      <c r="AE123" s="75" t="str">
        <f t="shared" si="33"/>
        <v/>
      </c>
      <c r="AF123" s="60" t="str">
        <f t="shared" si="30"/>
        <v/>
      </c>
      <c r="AG123" s="60" t="str">
        <f>IFERROR(IF(X123&lt;&gt;"",IF(AF123&lt;&gt;"",VLOOKUP(AF123,'big site list'!$B$2:$C$343,2,FALSE),""),""),Preplist!$F$21)</f>
        <v/>
      </c>
      <c r="AI123" s="42">
        <v>120</v>
      </c>
      <c r="AM123" s="42" t="str">
        <f>IF(X123&lt;&gt;"",AND($Y123&gt;=DATEVALUE("01/01/1900"),$Y123&lt;Lookups!$A$10),"")</f>
        <v/>
      </c>
      <c r="AN123" s="42" t="str">
        <f>IF(X123&lt;&gt;"",AND($Z123&gt;=DATEVALUE("01/01/2020"),$Z123&lt;=Lookups!$A$10),"")</f>
        <v/>
      </c>
      <c r="AO123" s="42" t="str">
        <f>IF(X123&lt;&gt;"",IFERROR(VLOOKUP(AA123,Lookups!$A$2:$A$6,1,FALSE),FALSE),"")</f>
        <v/>
      </c>
      <c r="AP123" s="42" t="b">
        <f t="shared" si="31"/>
        <v>1</v>
      </c>
      <c r="AQ123" s="42" t="str">
        <f>IF(X123&lt;&gt;"",IFERROR(VLOOKUP(AC123,Lookups!$A$24:$A$26,1,FALSE),FALSE),"")</f>
        <v/>
      </c>
      <c r="AR123" s="42" t="str">
        <f>IF(X123&lt;&gt;"",IFERROR(VLOOKUP(AD123,Lookups!$A$30:$A$34,1,FALSE),FALSE),"")</f>
        <v/>
      </c>
      <c r="AS123" s="42" t="str">
        <f>IF(X123&lt;&gt;"",AND($AE123&gt;=DATEVALUE("01/01/2020"),$AE123&lt;=Lookups!$A$10),"")</f>
        <v/>
      </c>
    </row>
    <row r="124" spans="1:45" x14ac:dyDescent="0.35">
      <c r="A124" s="41"/>
      <c r="B124" s="67"/>
      <c r="C124" s="40"/>
      <c r="D124" s="69"/>
      <c r="E124" s="40"/>
      <c r="F124" s="70"/>
      <c r="G124" s="36"/>
      <c r="H124" s="53"/>
      <c r="I124" s="36"/>
      <c r="J124" s="36"/>
      <c r="K124" s="72"/>
      <c r="L124" s="83"/>
      <c r="M124" s="62" t="str">
        <f t="shared" si="19"/>
        <v/>
      </c>
      <c r="N124" s="18" t="str">
        <f t="shared" si="20"/>
        <v/>
      </c>
      <c r="O124" s="18" t="e">
        <f t="shared" si="21"/>
        <v>#VALUE!</v>
      </c>
      <c r="P124" s="18" t="e">
        <f t="shared" si="22"/>
        <v>#VALUE!</v>
      </c>
      <c r="Q124" s="18" t="str">
        <f t="shared" si="23"/>
        <v/>
      </c>
      <c r="R124" s="18" t="e">
        <f t="shared" si="24"/>
        <v>#VALUE!</v>
      </c>
      <c r="S124" s="18">
        <f t="shared" si="25"/>
        <v>0</v>
      </c>
      <c r="T124" s="18" t="e">
        <f t="shared" si="26"/>
        <v>#VALUE!</v>
      </c>
      <c r="U124" s="26" t="str">
        <f t="shared" si="27"/>
        <v>OK</v>
      </c>
      <c r="V124" s="21" t="str">
        <f>IF(X124="","",IF(Lookups!$A$16=0,"Main Site not selected",Lookups!$A$16))</f>
        <v/>
      </c>
      <c r="W124" s="21" t="str">
        <f>IF(X124="","",IF(Lookups!$A$17=0,"Main Site not selected",Lookups!$A$17))</f>
        <v/>
      </c>
      <c r="X124" s="60" t="str">
        <f t="shared" si="28"/>
        <v/>
      </c>
      <c r="Y124" s="59" t="str">
        <f t="shared" si="34"/>
        <v/>
      </c>
      <c r="Z124" s="59" t="str">
        <f t="shared" si="34"/>
        <v/>
      </c>
      <c r="AA124" s="60" t="str">
        <f t="shared" si="34"/>
        <v/>
      </c>
      <c r="AB124" s="60" t="str">
        <f t="shared" si="18"/>
        <v/>
      </c>
      <c r="AC124" s="74" t="str">
        <f t="shared" si="33"/>
        <v/>
      </c>
      <c r="AD124" s="74" t="str">
        <f t="shared" si="33"/>
        <v/>
      </c>
      <c r="AE124" s="75" t="str">
        <f t="shared" si="33"/>
        <v/>
      </c>
      <c r="AF124" s="60" t="str">
        <f t="shared" si="30"/>
        <v/>
      </c>
      <c r="AG124" s="60" t="str">
        <f>IFERROR(IF(X124&lt;&gt;"",IF(AF124&lt;&gt;"",VLOOKUP(AF124,'big site list'!$B$2:$C$343,2,FALSE),""),""),Preplist!$F$21)</f>
        <v/>
      </c>
      <c r="AI124" s="42">
        <v>121</v>
      </c>
      <c r="AM124" s="42" t="str">
        <f>IF(X124&lt;&gt;"",AND($Y124&gt;=DATEVALUE("01/01/1900"),$Y124&lt;Lookups!$A$10),"")</f>
        <v/>
      </c>
      <c r="AN124" s="42" t="str">
        <f>IF(X124&lt;&gt;"",AND($Z124&gt;=DATEVALUE("01/01/2020"),$Z124&lt;=Lookups!$A$10),"")</f>
        <v/>
      </c>
      <c r="AO124" s="42" t="str">
        <f>IF(X124&lt;&gt;"",IFERROR(VLOOKUP(AA124,Lookups!$A$2:$A$6,1,FALSE),FALSE),"")</f>
        <v/>
      </c>
      <c r="AP124" s="42" t="b">
        <f t="shared" si="31"/>
        <v>1</v>
      </c>
      <c r="AQ124" s="42" t="str">
        <f>IF(X124&lt;&gt;"",IFERROR(VLOOKUP(AC124,Lookups!$A$24:$A$26,1,FALSE),FALSE),"")</f>
        <v/>
      </c>
      <c r="AR124" s="42" t="str">
        <f>IF(X124&lt;&gt;"",IFERROR(VLOOKUP(AD124,Lookups!$A$30:$A$34,1,FALSE),FALSE),"")</f>
        <v/>
      </c>
      <c r="AS124" s="42" t="str">
        <f>IF(X124&lt;&gt;"",AND($AE124&gt;=DATEVALUE("01/01/2020"),$AE124&lt;=Lookups!$A$10),"")</f>
        <v/>
      </c>
    </row>
    <row r="125" spans="1:45" x14ac:dyDescent="0.35">
      <c r="A125" s="41"/>
      <c r="B125" s="67"/>
      <c r="C125" s="40"/>
      <c r="D125" s="69"/>
      <c r="E125" s="40"/>
      <c r="F125" s="70"/>
      <c r="G125" s="36"/>
      <c r="H125" s="53"/>
      <c r="I125" s="36"/>
      <c r="J125" s="36"/>
      <c r="K125" s="72"/>
      <c r="L125" s="83"/>
      <c r="M125" s="62" t="str">
        <f t="shared" si="19"/>
        <v/>
      </c>
      <c r="N125" s="18" t="str">
        <f t="shared" si="20"/>
        <v/>
      </c>
      <c r="O125" s="18" t="e">
        <f t="shared" si="21"/>
        <v>#VALUE!</v>
      </c>
      <c r="P125" s="18" t="e">
        <f t="shared" si="22"/>
        <v>#VALUE!</v>
      </c>
      <c r="Q125" s="18" t="str">
        <f t="shared" si="23"/>
        <v/>
      </c>
      <c r="R125" s="18" t="e">
        <f t="shared" si="24"/>
        <v>#VALUE!</v>
      </c>
      <c r="S125" s="18">
        <f t="shared" si="25"/>
        <v>0</v>
      </c>
      <c r="T125" s="18" t="e">
        <f t="shared" si="26"/>
        <v>#VALUE!</v>
      </c>
      <c r="U125" s="26" t="str">
        <f t="shared" si="27"/>
        <v>OK</v>
      </c>
      <c r="V125" s="21" t="str">
        <f>IF(X125="","",IF(Lookups!$A$16=0,"Main Site not selected",Lookups!$A$16))</f>
        <v/>
      </c>
      <c r="W125" s="21" t="str">
        <f>IF(X125="","",IF(Lookups!$A$17=0,"Main Site not selected",Lookups!$A$17))</f>
        <v/>
      </c>
      <c r="X125" s="60" t="str">
        <f t="shared" si="28"/>
        <v/>
      </c>
      <c r="Y125" s="59" t="str">
        <f t="shared" si="34"/>
        <v/>
      </c>
      <c r="Z125" s="59" t="str">
        <f t="shared" si="34"/>
        <v/>
      </c>
      <c r="AA125" s="60" t="str">
        <f t="shared" si="34"/>
        <v/>
      </c>
      <c r="AB125" s="60" t="str">
        <f t="shared" si="18"/>
        <v/>
      </c>
      <c r="AC125" s="74" t="str">
        <f t="shared" si="33"/>
        <v/>
      </c>
      <c r="AD125" s="74" t="str">
        <f t="shared" si="33"/>
        <v/>
      </c>
      <c r="AE125" s="75" t="str">
        <f t="shared" si="33"/>
        <v/>
      </c>
      <c r="AF125" s="60" t="str">
        <f t="shared" si="30"/>
        <v/>
      </c>
      <c r="AG125" s="60" t="str">
        <f>IFERROR(IF(X125&lt;&gt;"",IF(AF125&lt;&gt;"",VLOOKUP(AF125,'big site list'!$B$2:$C$343,2,FALSE),""),""),Preplist!$F$21)</f>
        <v/>
      </c>
      <c r="AI125" s="42">
        <v>122</v>
      </c>
      <c r="AM125" s="42" t="str">
        <f>IF(X125&lt;&gt;"",AND($Y125&gt;=DATEVALUE("01/01/1900"),$Y125&lt;Lookups!$A$10),"")</f>
        <v/>
      </c>
      <c r="AN125" s="42" t="str">
        <f>IF(X125&lt;&gt;"",AND($Z125&gt;=DATEVALUE("01/01/2020"),$Z125&lt;=Lookups!$A$10),"")</f>
        <v/>
      </c>
      <c r="AO125" s="42" t="str">
        <f>IF(X125&lt;&gt;"",IFERROR(VLOOKUP(AA125,Lookups!$A$2:$A$6,1,FALSE),FALSE),"")</f>
        <v/>
      </c>
      <c r="AP125" s="42" t="b">
        <f t="shared" si="31"/>
        <v>1</v>
      </c>
      <c r="AQ125" s="42" t="str">
        <f>IF(X125&lt;&gt;"",IFERROR(VLOOKUP(AC125,Lookups!$A$24:$A$26,1,FALSE),FALSE),"")</f>
        <v/>
      </c>
      <c r="AR125" s="42" t="str">
        <f>IF(X125&lt;&gt;"",IFERROR(VLOOKUP(AD125,Lookups!$A$30:$A$34,1,FALSE),FALSE),"")</f>
        <v/>
      </c>
      <c r="AS125" s="42" t="str">
        <f>IF(X125&lt;&gt;"",AND($AE125&gt;=DATEVALUE("01/01/2020"),$AE125&lt;=Lookups!$A$10),"")</f>
        <v/>
      </c>
    </row>
    <row r="126" spans="1:45" x14ac:dyDescent="0.35">
      <c r="A126" s="41"/>
      <c r="B126" s="67"/>
      <c r="C126" s="40"/>
      <c r="D126" s="69"/>
      <c r="E126" s="40"/>
      <c r="F126" s="70"/>
      <c r="G126" s="36"/>
      <c r="H126" s="53"/>
      <c r="I126" s="36"/>
      <c r="J126" s="36"/>
      <c r="K126" s="72"/>
      <c r="L126" s="83"/>
      <c r="M126" s="62" t="str">
        <f t="shared" si="19"/>
        <v/>
      </c>
      <c r="N126" s="18" t="str">
        <f t="shared" si="20"/>
        <v/>
      </c>
      <c r="O126" s="18" t="e">
        <f t="shared" si="21"/>
        <v>#VALUE!</v>
      </c>
      <c r="P126" s="18" t="e">
        <f t="shared" si="22"/>
        <v>#VALUE!</v>
      </c>
      <c r="Q126" s="18" t="str">
        <f t="shared" si="23"/>
        <v/>
      </c>
      <c r="R126" s="18" t="e">
        <f t="shared" si="24"/>
        <v>#VALUE!</v>
      </c>
      <c r="S126" s="18">
        <f t="shared" si="25"/>
        <v>0</v>
      </c>
      <c r="T126" s="18" t="e">
        <f t="shared" si="26"/>
        <v>#VALUE!</v>
      </c>
      <c r="U126" s="26" t="str">
        <f t="shared" si="27"/>
        <v>OK</v>
      </c>
      <c r="V126" s="21" t="str">
        <f>IF(X126="","",IF(Lookups!$A$16=0,"Main Site not selected",Lookups!$A$16))</f>
        <v/>
      </c>
      <c r="W126" s="21" t="str">
        <f>IF(X126="","",IF(Lookups!$A$17=0,"Main Site not selected",Lookups!$A$17))</f>
        <v/>
      </c>
      <c r="X126" s="60" t="str">
        <f t="shared" si="28"/>
        <v/>
      </c>
      <c r="Y126" s="59" t="str">
        <f t="shared" si="34"/>
        <v/>
      </c>
      <c r="Z126" s="59" t="str">
        <f t="shared" si="34"/>
        <v/>
      </c>
      <c r="AA126" s="60" t="str">
        <f t="shared" si="34"/>
        <v/>
      </c>
      <c r="AB126" s="60" t="str">
        <f t="shared" si="18"/>
        <v/>
      </c>
      <c r="AC126" s="74" t="str">
        <f t="shared" si="33"/>
        <v/>
      </c>
      <c r="AD126" s="74" t="str">
        <f t="shared" si="33"/>
        <v/>
      </c>
      <c r="AE126" s="75" t="str">
        <f t="shared" si="33"/>
        <v/>
      </c>
      <c r="AF126" s="60" t="str">
        <f t="shared" si="30"/>
        <v/>
      </c>
      <c r="AG126" s="60" t="str">
        <f>IFERROR(IF(X126&lt;&gt;"",IF(AF126&lt;&gt;"",VLOOKUP(AF126,'big site list'!$B$2:$C$343,2,FALSE),""),""),Preplist!$F$21)</f>
        <v/>
      </c>
      <c r="AI126" s="42">
        <v>123</v>
      </c>
      <c r="AM126" s="42" t="str">
        <f>IF(X126&lt;&gt;"",AND($Y126&gt;=DATEVALUE("01/01/1900"),$Y126&lt;Lookups!$A$10),"")</f>
        <v/>
      </c>
      <c r="AN126" s="42" t="str">
        <f>IF(X126&lt;&gt;"",AND($Z126&gt;=DATEVALUE("01/01/2020"),$Z126&lt;=Lookups!$A$10),"")</f>
        <v/>
      </c>
      <c r="AO126" s="42" t="str">
        <f>IF(X126&lt;&gt;"",IFERROR(VLOOKUP(AA126,Lookups!$A$2:$A$6,1,FALSE),FALSE),"")</f>
        <v/>
      </c>
      <c r="AP126" s="42" t="b">
        <f t="shared" si="31"/>
        <v>1</v>
      </c>
      <c r="AQ126" s="42" t="str">
        <f>IF(X126&lt;&gt;"",IFERROR(VLOOKUP(AC126,Lookups!$A$24:$A$26,1,FALSE),FALSE),"")</f>
        <v/>
      </c>
      <c r="AR126" s="42" t="str">
        <f>IF(X126&lt;&gt;"",IFERROR(VLOOKUP(AD126,Lookups!$A$30:$A$34,1,FALSE),FALSE),"")</f>
        <v/>
      </c>
      <c r="AS126" s="42" t="str">
        <f>IF(X126&lt;&gt;"",AND($AE126&gt;=DATEVALUE("01/01/2020"),$AE126&lt;=Lookups!$A$10),"")</f>
        <v/>
      </c>
    </row>
    <row r="127" spans="1:45" x14ac:dyDescent="0.35">
      <c r="A127" s="41"/>
      <c r="B127" s="67"/>
      <c r="C127" s="40"/>
      <c r="D127" s="69"/>
      <c r="E127" s="40"/>
      <c r="F127" s="70"/>
      <c r="G127" s="36"/>
      <c r="H127" s="53"/>
      <c r="I127" s="36"/>
      <c r="J127" s="36"/>
      <c r="K127" s="72"/>
      <c r="L127" s="83"/>
      <c r="M127" s="62" t="str">
        <f t="shared" si="19"/>
        <v/>
      </c>
      <c r="N127" s="18" t="str">
        <f t="shared" si="20"/>
        <v/>
      </c>
      <c r="O127" s="18" t="e">
        <f t="shared" si="21"/>
        <v>#VALUE!</v>
      </c>
      <c r="P127" s="18" t="e">
        <f t="shared" si="22"/>
        <v>#VALUE!</v>
      </c>
      <c r="Q127" s="18" t="str">
        <f t="shared" si="23"/>
        <v/>
      </c>
      <c r="R127" s="18" t="e">
        <f t="shared" si="24"/>
        <v>#VALUE!</v>
      </c>
      <c r="S127" s="18">
        <f t="shared" si="25"/>
        <v>0</v>
      </c>
      <c r="T127" s="18" t="e">
        <f t="shared" si="26"/>
        <v>#VALUE!</v>
      </c>
      <c r="U127" s="26" t="str">
        <f t="shared" si="27"/>
        <v>OK</v>
      </c>
      <c r="V127" s="21" t="str">
        <f>IF(X127="","",IF(Lookups!$A$16=0,"Main Site not selected",Lookups!$A$16))</f>
        <v/>
      </c>
      <c r="W127" s="21" t="str">
        <f>IF(X127="","",IF(Lookups!$A$17=0,"Main Site not selected",Lookups!$A$17))</f>
        <v/>
      </c>
      <c r="X127" s="60" t="str">
        <f t="shared" si="28"/>
        <v/>
      </c>
      <c r="Y127" s="59" t="str">
        <f t="shared" si="34"/>
        <v/>
      </c>
      <c r="Z127" s="59" t="str">
        <f t="shared" si="34"/>
        <v/>
      </c>
      <c r="AA127" s="60" t="str">
        <f t="shared" si="34"/>
        <v/>
      </c>
      <c r="AB127" s="60" t="str">
        <f t="shared" si="18"/>
        <v/>
      </c>
      <c r="AC127" s="74" t="str">
        <f t="shared" si="33"/>
        <v/>
      </c>
      <c r="AD127" s="74" t="str">
        <f t="shared" si="33"/>
        <v/>
      </c>
      <c r="AE127" s="75" t="str">
        <f t="shared" si="33"/>
        <v/>
      </c>
      <c r="AF127" s="60" t="str">
        <f t="shared" si="30"/>
        <v/>
      </c>
      <c r="AG127" s="60" t="str">
        <f>IFERROR(IF(X127&lt;&gt;"",IF(AF127&lt;&gt;"",VLOOKUP(AF127,'big site list'!$B$2:$C$343,2,FALSE),""),""),Preplist!$F$21)</f>
        <v/>
      </c>
      <c r="AI127" s="42">
        <v>124</v>
      </c>
      <c r="AM127" s="42" t="str">
        <f>IF(X127&lt;&gt;"",AND($Y127&gt;=DATEVALUE("01/01/1900"),$Y127&lt;Lookups!$A$10),"")</f>
        <v/>
      </c>
      <c r="AN127" s="42" t="str">
        <f>IF(X127&lt;&gt;"",AND($Z127&gt;=DATEVALUE("01/01/2020"),$Z127&lt;=Lookups!$A$10),"")</f>
        <v/>
      </c>
      <c r="AO127" s="42" t="str">
        <f>IF(X127&lt;&gt;"",IFERROR(VLOOKUP(AA127,Lookups!$A$2:$A$6,1,FALSE),FALSE),"")</f>
        <v/>
      </c>
      <c r="AP127" s="42" t="b">
        <f t="shared" si="31"/>
        <v>1</v>
      </c>
      <c r="AQ127" s="42" t="str">
        <f>IF(X127&lt;&gt;"",IFERROR(VLOOKUP(AC127,Lookups!$A$24:$A$26,1,FALSE),FALSE),"")</f>
        <v/>
      </c>
      <c r="AR127" s="42" t="str">
        <f>IF(X127&lt;&gt;"",IFERROR(VLOOKUP(AD127,Lookups!$A$30:$A$34,1,FALSE),FALSE),"")</f>
        <v/>
      </c>
      <c r="AS127" s="42" t="str">
        <f>IF(X127&lt;&gt;"",AND($AE127&gt;=DATEVALUE("01/01/2020"),$AE127&lt;=Lookups!$A$10),"")</f>
        <v/>
      </c>
    </row>
    <row r="128" spans="1:45" x14ac:dyDescent="0.35">
      <c r="A128" s="41"/>
      <c r="B128" s="67"/>
      <c r="C128" s="40"/>
      <c r="D128" s="69"/>
      <c r="E128" s="40"/>
      <c r="F128" s="70"/>
      <c r="G128" s="36"/>
      <c r="H128" s="53"/>
      <c r="I128" s="36"/>
      <c r="J128" s="36"/>
      <c r="K128" s="72"/>
      <c r="L128" s="83"/>
      <c r="M128" s="62" t="str">
        <f t="shared" si="19"/>
        <v/>
      </c>
      <c r="N128" s="18" t="str">
        <f t="shared" si="20"/>
        <v/>
      </c>
      <c r="O128" s="18" t="e">
        <f t="shared" si="21"/>
        <v>#VALUE!</v>
      </c>
      <c r="P128" s="18" t="e">
        <f t="shared" si="22"/>
        <v>#VALUE!</v>
      </c>
      <c r="Q128" s="18" t="str">
        <f t="shared" si="23"/>
        <v/>
      </c>
      <c r="R128" s="18" t="e">
        <f t="shared" si="24"/>
        <v>#VALUE!</v>
      </c>
      <c r="S128" s="18">
        <f t="shared" si="25"/>
        <v>0</v>
      </c>
      <c r="T128" s="18" t="e">
        <f t="shared" si="26"/>
        <v>#VALUE!</v>
      </c>
      <c r="U128" s="26" t="str">
        <f t="shared" si="27"/>
        <v>OK</v>
      </c>
      <c r="V128" s="21" t="str">
        <f>IF(X128="","",IF(Lookups!$A$16=0,"Main Site not selected",Lookups!$A$16))</f>
        <v/>
      </c>
      <c r="W128" s="21" t="str">
        <f>IF(X128="","",IF(Lookups!$A$17=0,"Main Site not selected",Lookups!$A$17))</f>
        <v/>
      </c>
      <c r="X128" s="60" t="str">
        <f t="shared" si="28"/>
        <v/>
      </c>
      <c r="Y128" s="59" t="str">
        <f t="shared" ref="Y128:AA147" si="35">IF(INDEX($A$4:$H$258,$AI128,Y$3)="","",INDEX($A$4:$H$258,$AI128,Y$3))</f>
        <v/>
      </c>
      <c r="Z128" s="59" t="str">
        <f t="shared" si="35"/>
        <v/>
      </c>
      <c r="AA128" s="60" t="str">
        <f t="shared" si="35"/>
        <v/>
      </c>
      <c r="AB128" s="60" t="str">
        <f t="shared" si="18"/>
        <v/>
      </c>
      <c r="AC128" s="74" t="str">
        <f t="shared" si="33"/>
        <v/>
      </c>
      <c r="AD128" s="74" t="str">
        <f t="shared" si="33"/>
        <v/>
      </c>
      <c r="AE128" s="75" t="str">
        <f t="shared" si="33"/>
        <v/>
      </c>
      <c r="AF128" s="60" t="str">
        <f t="shared" si="30"/>
        <v/>
      </c>
      <c r="AG128" s="60" t="str">
        <f>IFERROR(IF(X128&lt;&gt;"",IF(AF128&lt;&gt;"",VLOOKUP(AF128,'big site list'!$B$2:$C$343,2,FALSE),""),""),Preplist!$F$21)</f>
        <v/>
      </c>
      <c r="AI128" s="42">
        <v>125</v>
      </c>
      <c r="AM128" s="42" t="str">
        <f>IF(X128&lt;&gt;"",AND($Y128&gt;=DATEVALUE("01/01/1900"),$Y128&lt;Lookups!$A$10),"")</f>
        <v/>
      </c>
      <c r="AN128" s="42" t="str">
        <f>IF(X128&lt;&gt;"",AND($Z128&gt;=DATEVALUE("01/01/2020"),$Z128&lt;=Lookups!$A$10),"")</f>
        <v/>
      </c>
      <c r="AO128" s="42" t="str">
        <f>IF(X128&lt;&gt;"",IFERROR(VLOOKUP(AA128,Lookups!$A$2:$A$6,1,FALSE),FALSE),"")</f>
        <v/>
      </c>
      <c r="AP128" s="42" t="b">
        <f t="shared" si="31"/>
        <v>1</v>
      </c>
      <c r="AQ128" s="42" t="str">
        <f>IF(X128&lt;&gt;"",IFERROR(VLOOKUP(AC128,Lookups!$A$24:$A$26,1,FALSE),FALSE),"")</f>
        <v/>
      </c>
      <c r="AR128" s="42" t="str">
        <f>IF(X128&lt;&gt;"",IFERROR(VLOOKUP(AD128,Lookups!$A$30:$A$34,1,FALSE),FALSE),"")</f>
        <v/>
      </c>
      <c r="AS128" s="42" t="str">
        <f>IF(X128&lt;&gt;"",AND($AE128&gt;=DATEVALUE("01/01/2020"),$AE128&lt;=Lookups!$A$10),"")</f>
        <v/>
      </c>
    </row>
    <row r="129" spans="1:45" x14ac:dyDescent="0.35">
      <c r="A129" s="41"/>
      <c r="B129" s="67"/>
      <c r="C129" s="40"/>
      <c r="D129" s="69"/>
      <c r="E129" s="40"/>
      <c r="F129" s="70"/>
      <c r="G129" s="36"/>
      <c r="H129" s="53"/>
      <c r="I129" s="36"/>
      <c r="J129" s="36"/>
      <c r="K129" s="72"/>
      <c r="L129" s="83"/>
      <c r="M129" s="62" t="str">
        <f t="shared" si="19"/>
        <v/>
      </c>
      <c r="N129" s="18" t="str">
        <f t="shared" si="20"/>
        <v/>
      </c>
      <c r="O129" s="18" t="e">
        <f t="shared" si="21"/>
        <v>#VALUE!</v>
      </c>
      <c r="P129" s="18" t="e">
        <f t="shared" si="22"/>
        <v>#VALUE!</v>
      </c>
      <c r="Q129" s="18" t="str">
        <f t="shared" si="23"/>
        <v/>
      </c>
      <c r="R129" s="18" t="e">
        <f t="shared" si="24"/>
        <v>#VALUE!</v>
      </c>
      <c r="S129" s="18">
        <f t="shared" si="25"/>
        <v>0</v>
      </c>
      <c r="T129" s="18" t="e">
        <f t="shared" si="26"/>
        <v>#VALUE!</v>
      </c>
      <c r="U129" s="26" t="str">
        <f t="shared" si="27"/>
        <v>OK</v>
      </c>
      <c r="V129" s="21" t="str">
        <f>IF(X129="","",IF(Lookups!$A$16=0,"Main Site not selected",Lookups!$A$16))</f>
        <v/>
      </c>
      <c r="W129" s="21" t="str">
        <f>IF(X129="","",IF(Lookups!$A$17=0,"Main Site not selected",Lookups!$A$17))</f>
        <v/>
      </c>
      <c r="X129" s="60" t="str">
        <f t="shared" si="28"/>
        <v/>
      </c>
      <c r="Y129" s="59" t="str">
        <f t="shared" si="35"/>
        <v/>
      </c>
      <c r="Z129" s="59" t="str">
        <f t="shared" si="35"/>
        <v/>
      </c>
      <c r="AA129" s="60" t="str">
        <f t="shared" si="35"/>
        <v/>
      </c>
      <c r="AB129" s="60" t="str">
        <f t="shared" si="18"/>
        <v/>
      </c>
      <c r="AC129" s="74" t="str">
        <f t="shared" si="33"/>
        <v/>
      </c>
      <c r="AD129" s="74" t="str">
        <f t="shared" si="33"/>
        <v/>
      </c>
      <c r="AE129" s="75" t="str">
        <f t="shared" si="33"/>
        <v/>
      </c>
      <c r="AF129" s="60" t="str">
        <f t="shared" si="30"/>
        <v/>
      </c>
      <c r="AG129" s="60" t="str">
        <f>IFERROR(IF(X129&lt;&gt;"",IF(AF129&lt;&gt;"",VLOOKUP(AF129,'big site list'!$B$2:$C$343,2,FALSE),""),""),Preplist!$F$21)</f>
        <v/>
      </c>
      <c r="AI129" s="42">
        <v>126</v>
      </c>
      <c r="AM129" s="42" t="str">
        <f>IF(X129&lt;&gt;"",AND($Y129&gt;=DATEVALUE("01/01/1900"),$Y129&lt;Lookups!$A$10),"")</f>
        <v/>
      </c>
      <c r="AN129" s="42" t="str">
        <f>IF(X129&lt;&gt;"",AND($Z129&gt;=DATEVALUE("01/01/2020"),$Z129&lt;=Lookups!$A$10),"")</f>
        <v/>
      </c>
      <c r="AO129" s="42" t="str">
        <f>IF(X129&lt;&gt;"",IFERROR(VLOOKUP(AA129,Lookups!$A$2:$A$6,1,FALSE),FALSE),"")</f>
        <v/>
      </c>
      <c r="AP129" s="42" t="b">
        <f t="shared" si="31"/>
        <v>1</v>
      </c>
      <c r="AQ129" s="42" t="str">
        <f>IF(X129&lt;&gt;"",IFERROR(VLOOKUP(AC129,Lookups!$A$24:$A$26,1,FALSE),FALSE),"")</f>
        <v/>
      </c>
      <c r="AR129" s="42" t="str">
        <f>IF(X129&lt;&gt;"",IFERROR(VLOOKUP(AD129,Lookups!$A$30:$A$34,1,FALSE),FALSE),"")</f>
        <v/>
      </c>
      <c r="AS129" s="42" t="str">
        <f>IF(X129&lt;&gt;"",AND($AE129&gt;=DATEVALUE("01/01/2020"),$AE129&lt;=Lookups!$A$10),"")</f>
        <v/>
      </c>
    </row>
    <row r="130" spans="1:45" x14ac:dyDescent="0.35">
      <c r="A130" s="41"/>
      <c r="B130" s="67"/>
      <c r="C130" s="40"/>
      <c r="D130" s="69"/>
      <c r="E130" s="40"/>
      <c r="F130" s="70"/>
      <c r="G130" s="36"/>
      <c r="H130" s="53"/>
      <c r="I130" s="36"/>
      <c r="J130" s="36"/>
      <c r="K130" s="72"/>
      <c r="L130" s="83"/>
      <c r="M130" s="62" t="str">
        <f t="shared" si="19"/>
        <v/>
      </c>
      <c r="N130" s="18" t="str">
        <f t="shared" si="20"/>
        <v/>
      </c>
      <c r="O130" s="18" t="e">
        <f t="shared" si="21"/>
        <v>#VALUE!</v>
      </c>
      <c r="P130" s="18" t="e">
        <f t="shared" si="22"/>
        <v>#VALUE!</v>
      </c>
      <c r="Q130" s="18" t="str">
        <f t="shared" si="23"/>
        <v/>
      </c>
      <c r="R130" s="18" t="e">
        <f t="shared" si="24"/>
        <v>#VALUE!</v>
      </c>
      <c r="S130" s="18">
        <f t="shared" si="25"/>
        <v>0</v>
      </c>
      <c r="T130" s="18" t="e">
        <f t="shared" si="26"/>
        <v>#VALUE!</v>
      </c>
      <c r="U130" s="26" t="str">
        <f t="shared" si="27"/>
        <v>OK</v>
      </c>
      <c r="V130" s="21" t="str">
        <f>IF(X130="","",IF(Lookups!$A$16=0,"Main Site not selected",Lookups!$A$16))</f>
        <v/>
      </c>
      <c r="W130" s="21" t="str">
        <f>IF(X130="","",IF(Lookups!$A$17=0,"Main Site not selected",Lookups!$A$17))</f>
        <v/>
      </c>
      <c r="X130" s="60" t="str">
        <f t="shared" si="28"/>
        <v/>
      </c>
      <c r="Y130" s="59" t="str">
        <f t="shared" si="35"/>
        <v/>
      </c>
      <c r="Z130" s="59" t="str">
        <f t="shared" si="35"/>
        <v/>
      </c>
      <c r="AA130" s="60" t="str">
        <f t="shared" si="35"/>
        <v/>
      </c>
      <c r="AB130" s="60" t="str">
        <f t="shared" si="18"/>
        <v/>
      </c>
      <c r="AC130" s="74" t="str">
        <f t="shared" si="33"/>
        <v/>
      </c>
      <c r="AD130" s="74" t="str">
        <f t="shared" si="33"/>
        <v/>
      </c>
      <c r="AE130" s="75" t="str">
        <f t="shared" si="33"/>
        <v/>
      </c>
      <c r="AF130" s="60" t="str">
        <f t="shared" si="30"/>
        <v/>
      </c>
      <c r="AG130" s="60" t="str">
        <f>IFERROR(IF(X130&lt;&gt;"",IF(AF130&lt;&gt;"",VLOOKUP(AF130,'big site list'!$B$2:$C$343,2,FALSE),""),""),Preplist!$F$21)</f>
        <v/>
      </c>
      <c r="AI130" s="42">
        <v>127</v>
      </c>
      <c r="AM130" s="42" t="str">
        <f>IF(X130&lt;&gt;"",AND($Y130&gt;=DATEVALUE("01/01/1900"),$Y130&lt;Lookups!$A$10),"")</f>
        <v/>
      </c>
      <c r="AN130" s="42" t="str">
        <f>IF(X130&lt;&gt;"",AND($Z130&gt;=DATEVALUE("01/01/2020"),$Z130&lt;=Lookups!$A$10),"")</f>
        <v/>
      </c>
      <c r="AO130" s="42" t="str">
        <f>IF(X130&lt;&gt;"",IFERROR(VLOOKUP(AA130,Lookups!$A$2:$A$6,1,FALSE),FALSE),"")</f>
        <v/>
      </c>
      <c r="AP130" s="42" t="b">
        <f t="shared" si="31"/>
        <v>1</v>
      </c>
      <c r="AQ130" s="42" t="str">
        <f>IF(X130&lt;&gt;"",IFERROR(VLOOKUP(AC130,Lookups!$A$24:$A$26,1,FALSE),FALSE),"")</f>
        <v/>
      </c>
      <c r="AR130" s="42" t="str">
        <f>IF(X130&lt;&gt;"",IFERROR(VLOOKUP(AD130,Lookups!$A$30:$A$34,1,FALSE),FALSE),"")</f>
        <v/>
      </c>
      <c r="AS130" s="42" t="str">
        <f>IF(X130&lt;&gt;"",AND($AE130&gt;=DATEVALUE("01/01/2020"),$AE130&lt;=Lookups!$A$10),"")</f>
        <v/>
      </c>
    </row>
    <row r="131" spans="1:45" x14ac:dyDescent="0.35">
      <c r="A131" s="41"/>
      <c r="B131" s="67"/>
      <c r="C131" s="40"/>
      <c r="D131" s="69"/>
      <c r="E131" s="40"/>
      <c r="F131" s="70"/>
      <c r="G131" s="36"/>
      <c r="H131" s="53"/>
      <c r="I131" s="36"/>
      <c r="J131" s="36"/>
      <c r="K131" s="72"/>
      <c r="L131" s="83"/>
      <c r="M131" s="62" t="str">
        <f t="shared" si="19"/>
        <v/>
      </c>
      <c r="N131" s="18" t="str">
        <f t="shared" si="20"/>
        <v/>
      </c>
      <c r="O131" s="18" t="e">
        <f t="shared" si="21"/>
        <v>#VALUE!</v>
      </c>
      <c r="P131" s="18" t="e">
        <f t="shared" si="22"/>
        <v>#VALUE!</v>
      </c>
      <c r="Q131" s="18" t="str">
        <f t="shared" si="23"/>
        <v/>
      </c>
      <c r="R131" s="18" t="e">
        <f t="shared" si="24"/>
        <v>#VALUE!</v>
      </c>
      <c r="S131" s="18">
        <f t="shared" si="25"/>
        <v>0</v>
      </c>
      <c r="T131" s="18" t="e">
        <f t="shared" si="26"/>
        <v>#VALUE!</v>
      </c>
      <c r="U131" s="26" t="str">
        <f t="shared" si="27"/>
        <v>OK</v>
      </c>
      <c r="V131" s="21" t="str">
        <f>IF(X131="","",IF(Lookups!$A$16=0,"Main Site not selected",Lookups!$A$16))</f>
        <v/>
      </c>
      <c r="W131" s="21" t="str">
        <f>IF(X131="","",IF(Lookups!$A$17=0,"Main Site not selected",Lookups!$A$17))</f>
        <v/>
      </c>
      <c r="X131" s="60" t="str">
        <f t="shared" si="28"/>
        <v/>
      </c>
      <c r="Y131" s="59" t="str">
        <f t="shared" si="35"/>
        <v/>
      </c>
      <c r="Z131" s="59" t="str">
        <f t="shared" si="35"/>
        <v/>
      </c>
      <c r="AA131" s="60" t="str">
        <f t="shared" si="35"/>
        <v/>
      </c>
      <c r="AB131" s="60" t="str">
        <f t="shared" si="18"/>
        <v/>
      </c>
      <c r="AC131" s="74" t="str">
        <f t="shared" si="33"/>
        <v/>
      </c>
      <c r="AD131" s="74" t="str">
        <f t="shared" si="33"/>
        <v/>
      </c>
      <c r="AE131" s="75" t="str">
        <f t="shared" si="33"/>
        <v/>
      </c>
      <c r="AF131" s="60" t="str">
        <f t="shared" si="30"/>
        <v/>
      </c>
      <c r="AG131" s="60" t="str">
        <f>IFERROR(IF(X131&lt;&gt;"",IF(AF131&lt;&gt;"",VLOOKUP(AF131,'big site list'!$B$2:$C$343,2,FALSE),""),""),Preplist!$F$21)</f>
        <v/>
      </c>
      <c r="AI131" s="42">
        <v>128</v>
      </c>
      <c r="AM131" s="42" t="str">
        <f>IF(X131&lt;&gt;"",AND($Y131&gt;=DATEVALUE("01/01/1900"),$Y131&lt;Lookups!$A$10),"")</f>
        <v/>
      </c>
      <c r="AN131" s="42" t="str">
        <f>IF(X131&lt;&gt;"",AND($Z131&gt;=DATEVALUE("01/01/2020"),$Z131&lt;=Lookups!$A$10),"")</f>
        <v/>
      </c>
      <c r="AO131" s="42" t="str">
        <f>IF(X131&lt;&gt;"",IFERROR(VLOOKUP(AA131,Lookups!$A$2:$A$6,1,FALSE),FALSE),"")</f>
        <v/>
      </c>
      <c r="AP131" s="42" t="b">
        <f t="shared" si="31"/>
        <v>1</v>
      </c>
      <c r="AQ131" s="42" t="str">
        <f>IF(X131&lt;&gt;"",IFERROR(VLOOKUP(AC131,Lookups!$A$24:$A$26,1,FALSE),FALSE),"")</f>
        <v/>
      </c>
      <c r="AR131" s="42" t="str">
        <f>IF(X131&lt;&gt;"",IFERROR(VLOOKUP(AD131,Lookups!$A$30:$A$34,1,FALSE),FALSE),"")</f>
        <v/>
      </c>
      <c r="AS131" s="42" t="str">
        <f>IF(X131&lt;&gt;"",AND($AE131&gt;=DATEVALUE("01/01/2020"),$AE131&lt;=Lookups!$A$10),"")</f>
        <v/>
      </c>
    </row>
    <row r="132" spans="1:45" x14ac:dyDescent="0.35">
      <c r="A132" s="41"/>
      <c r="B132" s="67"/>
      <c r="C132" s="40"/>
      <c r="D132" s="69"/>
      <c r="E132" s="40"/>
      <c r="F132" s="70"/>
      <c r="G132" s="36"/>
      <c r="H132" s="53"/>
      <c r="I132" s="36"/>
      <c r="J132" s="36"/>
      <c r="K132" s="72"/>
      <c r="L132" s="83"/>
      <c r="M132" s="62" t="str">
        <f t="shared" si="19"/>
        <v/>
      </c>
      <c r="N132" s="18" t="str">
        <f t="shared" si="20"/>
        <v/>
      </c>
      <c r="O132" s="18" t="e">
        <f t="shared" si="21"/>
        <v>#VALUE!</v>
      </c>
      <c r="P132" s="18" t="e">
        <f t="shared" si="22"/>
        <v>#VALUE!</v>
      </c>
      <c r="Q132" s="18" t="str">
        <f t="shared" si="23"/>
        <v/>
      </c>
      <c r="R132" s="18" t="e">
        <f t="shared" si="24"/>
        <v>#VALUE!</v>
      </c>
      <c r="S132" s="18">
        <f t="shared" si="25"/>
        <v>0</v>
      </c>
      <c r="T132" s="18" t="e">
        <f t="shared" si="26"/>
        <v>#VALUE!</v>
      </c>
      <c r="U132" s="26" t="str">
        <f t="shared" si="27"/>
        <v>OK</v>
      </c>
      <c r="V132" s="21" t="str">
        <f>IF(X132="","",IF(Lookups!$A$16=0,"Main Site not selected",Lookups!$A$16))</f>
        <v/>
      </c>
      <c r="W132" s="21" t="str">
        <f>IF(X132="","",IF(Lookups!$A$17=0,"Main Site not selected",Lookups!$A$17))</f>
        <v/>
      </c>
      <c r="X132" s="60" t="str">
        <f t="shared" si="28"/>
        <v/>
      </c>
      <c r="Y132" s="59" t="str">
        <f t="shared" si="35"/>
        <v/>
      </c>
      <c r="Z132" s="59" t="str">
        <f t="shared" si="35"/>
        <v/>
      </c>
      <c r="AA132" s="60" t="str">
        <f t="shared" si="35"/>
        <v/>
      </c>
      <c r="AB132" s="60" t="str">
        <f t="shared" ref="AB132:AB163" si="36">IF(INDEX($A$4:$H$258,$AI132,AB$3)="","",INDEX($A$4:$H$258,$AI132,AB$3))</f>
        <v/>
      </c>
      <c r="AC132" s="74" t="str">
        <f t="shared" si="33"/>
        <v/>
      </c>
      <c r="AD132" s="74" t="str">
        <f t="shared" si="33"/>
        <v/>
      </c>
      <c r="AE132" s="75" t="str">
        <f t="shared" si="33"/>
        <v/>
      </c>
      <c r="AF132" s="60" t="str">
        <f t="shared" si="30"/>
        <v/>
      </c>
      <c r="AG132" s="60" t="str">
        <f>IFERROR(IF(X132&lt;&gt;"",IF(AF132&lt;&gt;"",VLOOKUP(AF132,'big site list'!$B$2:$C$343,2,FALSE),""),""),Preplist!$F$21)</f>
        <v/>
      </c>
      <c r="AI132" s="42">
        <v>129</v>
      </c>
      <c r="AM132" s="42" t="str">
        <f>IF(X132&lt;&gt;"",AND($Y132&gt;=DATEVALUE("01/01/1900"),$Y132&lt;Lookups!$A$10),"")</f>
        <v/>
      </c>
      <c r="AN132" s="42" t="str">
        <f>IF(X132&lt;&gt;"",AND($Z132&gt;=DATEVALUE("01/01/2020"),$Z132&lt;=Lookups!$A$10),"")</f>
        <v/>
      </c>
      <c r="AO132" s="42" t="str">
        <f>IF(X132&lt;&gt;"",IFERROR(VLOOKUP(AA132,Lookups!$A$2:$A$6,1,FALSE),FALSE),"")</f>
        <v/>
      </c>
      <c r="AP132" s="42" t="b">
        <f t="shared" si="31"/>
        <v>1</v>
      </c>
      <c r="AQ132" s="42" t="str">
        <f>IF(X132&lt;&gt;"",IFERROR(VLOOKUP(AC132,Lookups!$A$24:$A$26,1,FALSE),FALSE),"")</f>
        <v/>
      </c>
      <c r="AR132" s="42" t="str">
        <f>IF(X132&lt;&gt;"",IFERROR(VLOOKUP(AD132,Lookups!$A$30:$A$34,1,FALSE),FALSE),"")</f>
        <v/>
      </c>
      <c r="AS132" s="42" t="str">
        <f>IF(X132&lt;&gt;"",AND($AE132&gt;=DATEVALUE("01/01/2020"),$AE132&lt;=Lookups!$A$10),"")</f>
        <v/>
      </c>
    </row>
    <row r="133" spans="1:45" x14ac:dyDescent="0.35">
      <c r="A133" s="41"/>
      <c r="B133" s="67"/>
      <c r="C133" s="40"/>
      <c r="D133" s="69"/>
      <c r="E133" s="40"/>
      <c r="F133" s="70"/>
      <c r="G133" s="36"/>
      <c r="H133" s="53"/>
      <c r="I133" s="36"/>
      <c r="J133" s="36"/>
      <c r="K133" s="72"/>
      <c r="L133" s="83"/>
      <c r="M133" s="62" t="str">
        <f t="shared" ref="M133:M196" si="37">SUBSTITUTE(IF(INDEX($A$4:$H$258,$AI133,1)="","",INDEX($A$4:$H$258,$AI133,1))," ","")</f>
        <v/>
      </c>
      <c r="N133" s="18" t="str">
        <f t="shared" ref="N133:N196" si="38">LEFT(X133,9)</f>
        <v/>
      </c>
      <c r="O133" s="18" t="e">
        <f t="shared" ref="O133:O196" si="39">MOD(MID(N133,1,1)*10+MID(N133,2,1)*9+MID(N133,3,1)*8+MID(N133,4,1)*7+MID(N133,5,1)*6+MID(N133,6,1)*5+MID(N133,7,1)*4+MID(N133,8,1)*3+MID(N133,9,1)*2,11)</f>
        <v>#VALUE!</v>
      </c>
      <c r="P133" s="18" t="e">
        <f t="shared" ref="P133:P196" si="40">IF(O133=0, 0,IF(O133=1,"N/A",11-O133))</f>
        <v>#VALUE!</v>
      </c>
      <c r="Q133" s="18" t="str">
        <f t="shared" ref="Q133:Q196" si="41">RIGHT(X133,1)</f>
        <v/>
      </c>
      <c r="R133" s="18" t="e">
        <f t="shared" ref="R133:R196" si="42">AND(P133=VALUE(Q133))</f>
        <v>#VALUE!</v>
      </c>
      <c r="S133" s="18">
        <f t="shared" ref="S133:S196" si="43">LEN(X133)</f>
        <v>0</v>
      </c>
      <c r="T133" s="18" t="e">
        <f t="shared" ref="T133:T196" si="44">AND(R133=TRUE,S133=10)</f>
        <v>#VALUE!</v>
      </c>
      <c r="U133" s="26" t="str">
        <f t="shared" ref="U133:U196" si="45">IF(S133=0,"OK",IFERROR(T133,FALSE))</f>
        <v>OK</v>
      </c>
      <c r="V133" s="21" t="str">
        <f>IF(X133="","",IF(Lookups!$A$16=0,"Main Site not selected",Lookups!$A$16))</f>
        <v/>
      </c>
      <c r="W133" s="21" t="str">
        <f>IF(X133="","",IF(Lookups!$A$17=0,"Main Site not selected",Lookups!$A$17))</f>
        <v/>
      </c>
      <c r="X133" s="60" t="str">
        <f t="shared" ref="X133:X196" si="46">IF(M133="","",M133)</f>
        <v/>
      </c>
      <c r="Y133" s="59" t="str">
        <f t="shared" si="35"/>
        <v/>
      </c>
      <c r="Z133" s="59" t="str">
        <f t="shared" si="35"/>
        <v/>
      </c>
      <c r="AA133" s="60" t="str">
        <f t="shared" si="35"/>
        <v/>
      </c>
      <c r="AB133" s="60" t="str">
        <f t="shared" si="36"/>
        <v/>
      </c>
      <c r="AC133" s="74" t="str">
        <f t="shared" ref="AC133:AE164" si="47">IF(INDEX($A$4:$K$258,$AI133,AC$3)="","",INDEX($A$4:$K$258,$AI133,AC$3))</f>
        <v/>
      </c>
      <c r="AD133" s="74" t="str">
        <f t="shared" si="47"/>
        <v/>
      </c>
      <c r="AE133" s="75" t="str">
        <f t="shared" si="47"/>
        <v/>
      </c>
      <c r="AF133" s="60" t="str">
        <f t="shared" ref="AF133:AF196" si="48">IF(X133&lt;&gt;"",AB133,"")</f>
        <v/>
      </c>
      <c r="AG133" s="60" t="str">
        <f>IFERROR(IF(X133&lt;&gt;"",IF(AF133&lt;&gt;"",VLOOKUP(AF133,'big site list'!$B$2:$C$343,2,FALSE),""),""),Preplist!$F$21)</f>
        <v/>
      </c>
      <c r="AI133" s="42">
        <v>130</v>
      </c>
      <c r="AM133" s="42" t="str">
        <f>IF(X133&lt;&gt;"",AND($Y133&gt;=DATEVALUE("01/01/1900"),$Y133&lt;Lookups!$A$10),"")</f>
        <v/>
      </c>
      <c r="AN133" s="42" t="str">
        <f>IF(X133&lt;&gt;"",AND($Z133&gt;=DATEVALUE("01/01/2020"),$Z133&lt;=Lookups!$A$10),"")</f>
        <v/>
      </c>
      <c r="AO133" s="42" t="str">
        <f>IF(X133&lt;&gt;"",IFERROR(VLOOKUP(AA133,Lookups!$A$2:$A$6,1,FALSE),FALSE),"")</f>
        <v/>
      </c>
      <c r="AP133" s="42" t="b">
        <f t="shared" ref="AP133:AP196" si="49">IF(AO133&lt;&gt;FALSE,TRUE)</f>
        <v>1</v>
      </c>
      <c r="AQ133" s="42" t="str">
        <f>IF(X133&lt;&gt;"",IFERROR(VLOOKUP(AC133,Lookups!$A$24:$A$26,1,FALSE),FALSE),"")</f>
        <v/>
      </c>
      <c r="AR133" s="42" t="str">
        <f>IF(X133&lt;&gt;"",IFERROR(VLOOKUP(AD133,Lookups!$A$30:$A$34,1,FALSE),FALSE),"")</f>
        <v/>
      </c>
      <c r="AS133" s="42" t="str">
        <f>IF(X133&lt;&gt;"",AND($AE133&gt;=DATEVALUE("01/01/2020"),$AE133&lt;=Lookups!$A$10),"")</f>
        <v/>
      </c>
    </row>
    <row r="134" spans="1:45" x14ac:dyDescent="0.35">
      <c r="A134" s="41"/>
      <c r="B134" s="67"/>
      <c r="C134" s="40"/>
      <c r="D134" s="69"/>
      <c r="E134" s="40"/>
      <c r="F134" s="70"/>
      <c r="G134" s="36"/>
      <c r="H134" s="53"/>
      <c r="I134" s="36"/>
      <c r="J134" s="36"/>
      <c r="K134" s="72"/>
      <c r="L134" s="83"/>
      <c r="M134" s="62" t="str">
        <f t="shared" si="37"/>
        <v/>
      </c>
      <c r="N134" s="18" t="str">
        <f t="shared" si="38"/>
        <v/>
      </c>
      <c r="O134" s="18" t="e">
        <f t="shared" si="39"/>
        <v>#VALUE!</v>
      </c>
      <c r="P134" s="18" t="e">
        <f t="shared" si="40"/>
        <v>#VALUE!</v>
      </c>
      <c r="Q134" s="18" t="str">
        <f t="shared" si="41"/>
        <v/>
      </c>
      <c r="R134" s="18" t="e">
        <f t="shared" si="42"/>
        <v>#VALUE!</v>
      </c>
      <c r="S134" s="18">
        <f t="shared" si="43"/>
        <v>0</v>
      </c>
      <c r="T134" s="18" t="e">
        <f t="shared" si="44"/>
        <v>#VALUE!</v>
      </c>
      <c r="U134" s="26" t="str">
        <f t="shared" si="45"/>
        <v>OK</v>
      </c>
      <c r="V134" s="21" t="str">
        <f>IF(X134="","",IF(Lookups!$A$16=0,"Main Site not selected",Lookups!$A$16))</f>
        <v/>
      </c>
      <c r="W134" s="21" t="str">
        <f>IF(X134="","",IF(Lookups!$A$17=0,"Main Site not selected",Lookups!$A$17))</f>
        <v/>
      </c>
      <c r="X134" s="60" t="str">
        <f t="shared" si="46"/>
        <v/>
      </c>
      <c r="Y134" s="59" t="str">
        <f t="shared" si="35"/>
        <v/>
      </c>
      <c r="Z134" s="59" t="str">
        <f t="shared" si="35"/>
        <v/>
      </c>
      <c r="AA134" s="60" t="str">
        <f t="shared" si="35"/>
        <v/>
      </c>
      <c r="AB134" s="60" t="str">
        <f t="shared" si="36"/>
        <v/>
      </c>
      <c r="AC134" s="74" t="str">
        <f t="shared" si="47"/>
        <v/>
      </c>
      <c r="AD134" s="74" t="str">
        <f t="shared" si="47"/>
        <v/>
      </c>
      <c r="AE134" s="75" t="str">
        <f t="shared" si="47"/>
        <v/>
      </c>
      <c r="AF134" s="60" t="str">
        <f t="shared" si="48"/>
        <v/>
      </c>
      <c r="AG134" s="60" t="str">
        <f>IFERROR(IF(X134&lt;&gt;"",IF(AF134&lt;&gt;"",VLOOKUP(AF134,'big site list'!$B$2:$C$343,2,FALSE),""),""),Preplist!$F$21)</f>
        <v/>
      </c>
      <c r="AI134" s="42">
        <v>131</v>
      </c>
      <c r="AM134" s="42" t="str">
        <f>IF(X134&lt;&gt;"",AND($Y134&gt;=DATEVALUE("01/01/1900"),$Y134&lt;Lookups!$A$10),"")</f>
        <v/>
      </c>
      <c r="AN134" s="42" t="str">
        <f>IF(X134&lt;&gt;"",AND($Z134&gt;=DATEVALUE("01/01/2020"),$Z134&lt;=Lookups!$A$10),"")</f>
        <v/>
      </c>
      <c r="AO134" s="42" t="str">
        <f>IF(X134&lt;&gt;"",IFERROR(VLOOKUP(AA134,Lookups!$A$2:$A$6,1,FALSE),FALSE),"")</f>
        <v/>
      </c>
      <c r="AP134" s="42" t="b">
        <f t="shared" si="49"/>
        <v>1</v>
      </c>
      <c r="AQ134" s="42" t="str">
        <f>IF(X134&lt;&gt;"",IFERROR(VLOOKUP(AC134,Lookups!$A$24:$A$26,1,FALSE),FALSE),"")</f>
        <v/>
      </c>
      <c r="AR134" s="42" t="str">
        <f>IF(X134&lt;&gt;"",IFERROR(VLOOKUP(AD134,Lookups!$A$30:$A$34,1,FALSE),FALSE),"")</f>
        <v/>
      </c>
      <c r="AS134" s="42" t="str">
        <f>IF(X134&lt;&gt;"",AND($AE134&gt;=DATEVALUE("01/01/2020"),$AE134&lt;=Lookups!$A$10),"")</f>
        <v/>
      </c>
    </row>
    <row r="135" spans="1:45" x14ac:dyDescent="0.35">
      <c r="A135" s="41"/>
      <c r="B135" s="67"/>
      <c r="C135" s="40"/>
      <c r="D135" s="69"/>
      <c r="E135" s="40"/>
      <c r="F135" s="70"/>
      <c r="G135" s="36"/>
      <c r="H135" s="53"/>
      <c r="I135" s="36"/>
      <c r="J135" s="36"/>
      <c r="K135" s="72"/>
      <c r="L135" s="83"/>
      <c r="M135" s="62" t="str">
        <f t="shared" si="37"/>
        <v/>
      </c>
      <c r="N135" s="18" t="str">
        <f t="shared" si="38"/>
        <v/>
      </c>
      <c r="O135" s="18" t="e">
        <f t="shared" si="39"/>
        <v>#VALUE!</v>
      </c>
      <c r="P135" s="18" t="e">
        <f t="shared" si="40"/>
        <v>#VALUE!</v>
      </c>
      <c r="Q135" s="18" t="str">
        <f t="shared" si="41"/>
        <v/>
      </c>
      <c r="R135" s="18" t="e">
        <f t="shared" si="42"/>
        <v>#VALUE!</v>
      </c>
      <c r="S135" s="18">
        <f t="shared" si="43"/>
        <v>0</v>
      </c>
      <c r="T135" s="18" t="e">
        <f t="shared" si="44"/>
        <v>#VALUE!</v>
      </c>
      <c r="U135" s="26" t="str">
        <f t="shared" si="45"/>
        <v>OK</v>
      </c>
      <c r="V135" s="21" t="str">
        <f>IF(X135="","",IF(Lookups!$A$16=0,"Main Site not selected",Lookups!$A$16))</f>
        <v/>
      </c>
      <c r="W135" s="21" t="str">
        <f>IF(X135="","",IF(Lookups!$A$17=0,"Main Site not selected",Lookups!$A$17))</f>
        <v/>
      </c>
      <c r="X135" s="60" t="str">
        <f t="shared" si="46"/>
        <v/>
      </c>
      <c r="Y135" s="59" t="str">
        <f t="shared" si="35"/>
        <v/>
      </c>
      <c r="Z135" s="59" t="str">
        <f t="shared" si="35"/>
        <v/>
      </c>
      <c r="AA135" s="60" t="str">
        <f t="shared" si="35"/>
        <v/>
      </c>
      <c r="AB135" s="60" t="str">
        <f t="shared" si="36"/>
        <v/>
      </c>
      <c r="AC135" s="74" t="str">
        <f t="shared" si="47"/>
        <v/>
      </c>
      <c r="AD135" s="74" t="str">
        <f t="shared" si="47"/>
        <v/>
      </c>
      <c r="AE135" s="75" t="str">
        <f t="shared" si="47"/>
        <v/>
      </c>
      <c r="AF135" s="60" t="str">
        <f t="shared" si="48"/>
        <v/>
      </c>
      <c r="AG135" s="60" t="str">
        <f>IFERROR(IF(X135&lt;&gt;"",IF(AF135&lt;&gt;"",VLOOKUP(AF135,'big site list'!$B$2:$C$343,2,FALSE),""),""),Preplist!$F$21)</f>
        <v/>
      </c>
      <c r="AI135" s="42">
        <v>132</v>
      </c>
      <c r="AM135" s="42" t="str">
        <f>IF(X135&lt;&gt;"",AND($Y135&gt;=DATEVALUE("01/01/1900"),$Y135&lt;Lookups!$A$10),"")</f>
        <v/>
      </c>
      <c r="AN135" s="42" t="str">
        <f>IF(X135&lt;&gt;"",AND($Z135&gt;=DATEVALUE("01/01/2020"),$Z135&lt;=Lookups!$A$10),"")</f>
        <v/>
      </c>
      <c r="AO135" s="42" t="str">
        <f>IF(X135&lt;&gt;"",IFERROR(VLOOKUP(AA135,Lookups!$A$2:$A$6,1,FALSE),FALSE),"")</f>
        <v/>
      </c>
      <c r="AP135" s="42" t="b">
        <f t="shared" si="49"/>
        <v>1</v>
      </c>
      <c r="AQ135" s="42" t="str">
        <f>IF(X135&lt;&gt;"",IFERROR(VLOOKUP(AC135,Lookups!$A$24:$A$26,1,FALSE),FALSE),"")</f>
        <v/>
      </c>
      <c r="AR135" s="42" t="str">
        <f>IF(X135&lt;&gt;"",IFERROR(VLOOKUP(AD135,Lookups!$A$30:$A$34,1,FALSE),FALSE),"")</f>
        <v/>
      </c>
      <c r="AS135" s="42" t="str">
        <f>IF(X135&lt;&gt;"",AND($AE135&gt;=DATEVALUE("01/01/2020"),$AE135&lt;=Lookups!$A$10),"")</f>
        <v/>
      </c>
    </row>
    <row r="136" spans="1:45" x14ac:dyDescent="0.35">
      <c r="A136" s="41"/>
      <c r="B136" s="67"/>
      <c r="C136" s="40"/>
      <c r="D136" s="69"/>
      <c r="E136" s="40"/>
      <c r="F136" s="70"/>
      <c r="G136" s="36"/>
      <c r="H136" s="53"/>
      <c r="I136" s="36"/>
      <c r="J136" s="36"/>
      <c r="K136" s="72"/>
      <c r="L136" s="83"/>
      <c r="M136" s="62" t="str">
        <f t="shared" si="37"/>
        <v/>
      </c>
      <c r="N136" s="18" t="str">
        <f t="shared" si="38"/>
        <v/>
      </c>
      <c r="O136" s="18" t="e">
        <f t="shared" si="39"/>
        <v>#VALUE!</v>
      </c>
      <c r="P136" s="18" t="e">
        <f t="shared" si="40"/>
        <v>#VALUE!</v>
      </c>
      <c r="Q136" s="18" t="str">
        <f t="shared" si="41"/>
        <v/>
      </c>
      <c r="R136" s="18" t="e">
        <f t="shared" si="42"/>
        <v>#VALUE!</v>
      </c>
      <c r="S136" s="18">
        <f t="shared" si="43"/>
        <v>0</v>
      </c>
      <c r="T136" s="18" t="e">
        <f t="shared" si="44"/>
        <v>#VALUE!</v>
      </c>
      <c r="U136" s="26" t="str">
        <f t="shared" si="45"/>
        <v>OK</v>
      </c>
      <c r="V136" s="21" t="str">
        <f>IF(X136="","",IF(Lookups!$A$16=0,"Main Site not selected",Lookups!$A$16))</f>
        <v/>
      </c>
      <c r="W136" s="21" t="str">
        <f>IF(X136="","",IF(Lookups!$A$17=0,"Main Site not selected",Lookups!$A$17))</f>
        <v/>
      </c>
      <c r="X136" s="60" t="str">
        <f t="shared" si="46"/>
        <v/>
      </c>
      <c r="Y136" s="59" t="str">
        <f t="shared" si="35"/>
        <v/>
      </c>
      <c r="Z136" s="59" t="str">
        <f t="shared" si="35"/>
        <v/>
      </c>
      <c r="AA136" s="60" t="str">
        <f t="shared" si="35"/>
        <v/>
      </c>
      <c r="AB136" s="60" t="str">
        <f t="shared" si="36"/>
        <v/>
      </c>
      <c r="AC136" s="74" t="str">
        <f t="shared" si="47"/>
        <v/>
      </c>
      <c r="AD136" s="74" t="str">
        <f t="shared" si="47"/>
        <v/>
      </c>
      <c r="AE136" s="75" t="str">
        <f t="shared" si="47"/>
        <v/>
      </c>
      <c r="AF136" s="60" t="str">
        <f t="shared" si="48"/>
        <v/>
      </c>
      <c r="AG136" s="60" t="str">
        <f>IFERROR(IF(X136&lt;&gt;"",IF(AF136&lt;&gt;"",VLOOKUP(AF136,'big site list'!$B$2:$C$343,2,FALSE),""),""),Preplist!$F$21)</f>
        <v/>
      </c>
      <c r="AI136" s="42">
        <v>133</v>
      </c>
      <c r="AM136" s="42" t="str">
        <f>IF(X136&lt;&gt;"",AND($Y136&gt;=DATEVALUE("01/01/1900"),$Y136&lt;Lookups!$A$10),"")</f>
        <v/>
      </c>
      <c r="AN136" s="42" t="str">
        <f>IF(X136&lt;&gt;"",AND($Z136&gt;=DATEVALUE("01/01/2020"),$Z136&lt;=Lookups!$A$10),"")</f>
        <v/>
      </c>
      <c r="AO136" s="42" t="str">
        <f>IF(X136&lt;&gt;"",IFERROR(VLOOKUP(AA136,Lookups!$A$2:$A$6,1,FALSE),FALSE),"")</f>
        <v/>
      </c>
      <c r="AP136" s="42" t="b">
        <f t="shared" si="49"/>
        <v>1</v>
      </c>
      <c r="AQ136" s="42" t="str">
        <f>IF(X136&lt;&gt;"",IFERROR(VLOOKUP(AC136,Lookups!$A$24:$A$26,1,FALSE),FALSE),"")</f>
        <v/>
      </c>
      <c r="AR136" s="42" t="str">
        <f>IF(X136&lt;&gt;"",IFERROR(VLOOKUP(AD136,Lookups!$A$30:$A$34,1,FALSE),FALSE),"")</f>
        <v/>
      </c>
      <c r="AS136" s="42" t="str">
        <f>IF(X136&lt;&gt;"",AND($AE136&gt;=DATEVALUE("01/01/2020"),$AE136&lt;=Lookups!$A$10),"")</f>
        <v/>
      </c>
    </row>
    <row r="137" spans="1:45" x14ac:dyDescent="0.35">
      <c r="A137" s="41"/>
      <c r="B137" s="67"/>
      <c r="C137" s="40"/>
      <c r="D137" s="69"/>
      <c r="E137" s="40"/>
      <c r="F137" s="70"/>
      <c r="G137" s="36"/>
      <c r="H137" s="53"/>
      <c r="I137" s="36"/>
      <c r="J137" s="36"/>
      <c r="K137" s="72"/>
      <c r="L137" s="83"/>
      <c r="M137" s="62" t="str">
        <f t="shared" si="37"/>
        <v/>
      </c>
      <c r="N137" s="18" t="str">
        <f t="shared" si="38"/>
        <v/>
      </c>
      <c r="O137" s="18" t="e">
        <f t="shared" si="39"/>
        <v>#VALUE!</v>
      </c>
      <c r="P137" s="18" t="e">
        <f t="shared" si="40"/>
        <v>#VALUE!</v>
      </c>
      <c r="Q137" s="18" t="str">
        <f t="shared" si="41"/>
        <v/>
      </c>
      <c r="R137" s="18" t="e">
        <f t="shared" si="42"/>
        <v>#VALUE!</v>
      </c>
      <c r="S137" s="18">
        <f t="shared" si="43"/>
        <v>0</v>
      </c>
      <c r="T137" s="18" t="e">
        <f t="shared" si="44"/>
        <v>#VALUE!</v>
      </c>
      <c r="U137" s="26" t="str">
        <f t="shared" si="45"/>
        <v>OK</v>
      </c>
      <c r="V137" s="21" t="str">
        <f>IF(X137="","",IF(Lookups!$A$16=0,"Main Site not selected",Lookups!$A$16))</f>
        <v/>
      </c>
      <c r="W137" s="21" t="str">
        <f>IF(X137="","",IF(Lookups!$A$17=0,"Main Site not selected",Lookups!$A$17))</f>
        <v/>
      </c>
      <c r="X137" s="60" t="str">
        <f t="shared" si="46"/>
        <v/>
      </c>
      <c r="Y137" s="59" t="str">
        <f t="shared" si="35"/>
        <v/>
      </c>
      <c r="Z137" s="59" t="str">
        <f t="shared" si="35"/>
        <v/>
      </c>
      <c r="AA137" s="60" t="str">
        <f t="shared" si="35"/>
        <v/>
      </c>
      <c r="AB137" s="60" t="str">
        <f t="shared" si="36"/>
        <v/>
      </c>
      <c r="AC137" s="74" t="str">
        <f t="shared" si="47"/>
        <v/>
      </c>
      <c r="AD137" s="74" t="str">
        <f t="shared" si="47"/>
        <v/>
      </c>
      <c r="AE137" s="75" t="str">
        <f t="shared" si="47"/>
        <v/>
      </c>
      <c r="AF137" s="60" t="str">
        <f t="shared" si="48"/>
        <v/>
      </c>
      <c r="AG137" s="60" t="str">
        <f>IFERROR(IF(X137&lt;&gt;"",IF(AF137&lt;&gt;"",VLOOKUP(AF137,'big site list'!$B$2:$C$343,2,FALSE),""),""),Preplist!$F$21)</f>
        <v/>
      </c>
      <c r="AI137" s="42">
        <v>134</v>
      </c>
      <c r="AM137" s="42" t="str">
        <f>IF(X137&lt;&gt;"",AND($Y137&gt;=DATEVALUE("01/01/1900"),$Y137&lt;Lookups!$A$10),"")</f>
        <v/>
      </c>
      <c r="AN137" s="42" t="str">
        <f>IF(X137&lt;&gt;"",AND($Z137&gt;=DATEVALUE("01/01/2020"),$Z137&lt;=Lookups!$A$10),"")</f>
        <v/>
      </c>
      <c r="AO137" s="42" t="str">
        <f>IF(X137&lt;&gt;"",IFERROR(VLOOKUP(AA137,Lookups!$A$2:$A$6,1,FALSE),FALSE),"")</f>
        <v/>
      </c>
      <c r="AP137" s="42" t="b">
        <f t="shared" si="49"/>
        <v>1</v>
      </c>
      <c r="AQ137" s="42" t="str">
        <f>IF(X137&lt;&gt;"",IFERROR(VLOOKUP(AC137,Lookups!$A$24:$A$26,1,FALSE),FALSE),"")</f>
        <v/>
      </c>
      <c r="AR137" s="42" t="str">
        <f>IF(X137&lt;&gt;"",IFERROR(VLOOKUP(AD137,Lookups!$A$30:$A$34,1,FALSE),FALSE),"")</f>
        <v/>
      </c>
      <c r="AS137" s="42" t="str">
        <f>IF(X137&lt;&gt;"",AND($AE137&gt;=DATEVALUE("01/01/2020"),$AE137&lt;=Lookups!$A$10),"")</f>
        <v/>
      </c>
    </row>
    <row r="138" spans="1:45" x14ac:dyDescent="0.35">
      <c r="A138" s="41"/>
      <c r="B138" s="67"/>
      <c r="C138" s="40"/>
      <c r="D138" s="69"/>
      <c r="E138" s="40"/>
      <c r="F138" s="70"/>
      <c r="G138" s="36"/>
      <c r="H138" s="53"/>
      <c r="I138" s="36"/>
      <c r="J138" s="36"/>
      <c r="K138" s="72"/>
      <c r="L138" s="83"/>
      <c r="M138" s="62" t="str">
        <f t="shared" si="37"/>
        <v/>
      </c>
      <c r="N138" s="18" t="str">
        <f t="shared" si="38"/>
        <v/>
      </c>
      <c r="O138" s="18" t="e">
        <f t="shared" si="39"/>
        <v>#VALUE!</v>
      </c>
      <c r="P138" s="18" t="e">
        <f t="shared" si="40"/>
        <v>#VALUE!</v>
      </c>
      <c r="Q138" s="18" t="str">
        <f t="shared" si="41"/>
        <v/>
      </c>
      <c r="R138" s="18" t="e">
        <f t="shared" si="42"/>
        <v>#VALUE!</v>
      </c>
      <c r="S138" s="18">
        <f t="shared" si="43"/>
        <v>0</v>
      </c>
      <c r="T138" s="18" t="e">
        <f t="shared" si="44"/>
        <v>#VALUE!</v>
      </c>
      <c r="U138" s="26" t="str">
        <f t="shared" si="45"/>
        <v>OK</v>
      </c>
      <c r="V138" s="21" t="str">
        <f>IF(X138="","",IF(Lookups!$A$16=0,"Main Site not selected",Lookups!$A$16))</f>
        <v/>
      </c>
      <c r="W138" s="21" t="str">
        <f>IF(X138="","",IF(Lookups!$A$17=0,"Main Site not selected",Lookups!$A$17))</f>
        <v/>
      </c>
      <c r="X138" s="60" t="str">
        <f t="shared" si="46"/>
        <v/>
      </c>
      <c r="Y138" s="59" t="str">
        <f t="shared" si="35"/>
        <v/>
      </c>
      <c r="Z138" s="59" t="str">
        <f t="shared" si="35"/>
        <v/>
      </c>
      <c r="AA138" s="60" t="str">
        <f t="shared" si="35"/>
        <v/>
      </c>
      <c r="AB138" s="60" t="str">
        <f t="shared" si="36"/>
        <v/>
      </c>
      <c r="AC138" s="74" t="str">
        <f t="shared" si="47"/>
        <v/>
      </c>
      <c r="AD138" s="74" t="str">
        <f t="shared" si="47"/>
        <v/>
      </c>
      <c r="AE138" s="75" t="str">
        <f t="shared" si="47"/>
        <v/>
      </c>
      <c r="AF138" s="60" t="str">
        <f t="shared" si="48"/>
        <v/>
      </c>
      <c r="AG138" s="60" t="str">
        <f>IFERROR(IF(X138&lt;&gt;"",IF(AF138&lt;&gt;"",VLOOKUP(AF138,'big site list'!$B$2:$C$343,2,FALSE),""),""),Preplist!$F$21)</f>
        <v/>
      </c>
      <c r="AI138" s="42">
        <v>135</v>
      </c>
      <c r="AM138" s="42" t="str">
        <f>IF(X138&lt;&gt;"",AND($Y138&gt;=DATEVALUE("01/01/1900"),$Y138&lt;Lookups!$A$10),"")</f>
        <v/>
      </c>
      <c r="AN138" s="42" t="str">
        <f>IF(X138&lt;&gt;"",AND($Z138&gt;=DATEVALUE("01/01/2020"),$Z138&lt;=Lookups!$A$10),"")</f>
        <v/>
      </c>
      <c r="AO138" s="42" t="str">
        <f>IF(X138&lt;&gt;"",IFERROR(VLOOKUP(AA138,Lookups!$A$2:$A$6,1,FALSE),FALSE),"")</f>
        <v/>
      </c>
      <c r="AP138" s="42" t="b">
        <f t="shared" si="49"/>
        <v>1</v>
      </c>
      <c r="AQ138" s="42" t="str">
        <f>IF(X138&lt;&gt;"",IFERROR(VLOOKUP(AC138,Lookups!$A$24:$A$26,1,FALSE),FALSE),"")</f>
        <v/>
      </c>
      <c r="AR138" s="42" t="str">
        <f>IF(X138&lt;&gt;"",IFERROR(VLOOKUP(AD138,Lookups!$A$30:$A$34,1,FALSE),FALSE),"")</f>
        <v/>
      </c>
      <c r="AS138" s="42" t="str">
        <f>IF(X138&lt;&gt;"",AND($AE138&gt;=DATEVALUE("01/01/2020"),$AE138&lt;=Lookups!$A$10),"")</f>
        <v/>
      </c>
    </row>
    <row r="139" spans="1:45" x14ac:dyDescent="0.35">
      <c r="A139" s="41"/>
      <c r="B139" s="67"/>
      <c r="C139" s="40"/>
      <c r="D139" s="69"/>
      <c r="E139" s="40"/>
      <c r="F139" s="70"/>
      <c r="G139" s="36"/>
      <c r="H139" s="53"/>
      <c r="I139" s="36"/>
      <c r="J139" s="36"/>
      <c r="K139" s="72"/>
      <c r="L139" s="83"/>
      <c r="M139" s="62" t="str">
        <f t="shared" si="37"/>
        <v/>
      </c>
      <c r="N139" s="18" t="str">
        <f t="shared" si="38"/>
        <v/>
      </c>
      <c r="O139" s="18" t="e">
        <f t="shared" si="39"/>
        <v>#VALUE!</v>
      </c>
      <c r="P139" s="18" t="e">
        <f t="shared" si="40"/>
        <v>#VALUE!</v>
      </c>
      <c r="Q139" s="18" t="str">
        <f t="shared" si="41"/>
        <v/>
      </c>
      <c r="R139" s="18" t="e">
        <f t="shared" si="42"/>
        <v>#VALUE!</v>
      </c>
      <c r="S139" s="18">
        <f t="shared" si="43"/>
        <v>0</v>
      </c>
      <c r="T139" s="18" t="e">
        <f t="shared" si="44"/>
        <v>#VALUE!</v>
      </c>
      <c r="U139" s="26" t="str">
        <f t="shared" si="45"/>
        <v>OK</v>
      </c>
      <c r="V139" s="21" t="str">
        <f>IF(X139="","",IF(Lookups!$A$16=0,"Main Site not selected",Lookups!$A$16))</f>
        <v/>
      </c>
      <c r="W139" s="21" t="str">
        <f>IF(X139="","",IF(Lookups!$A$17=0,"Main Site not selected",Lookups!$A$17))</f>
        <v/>
      </c>
      <c r="X139" s="60" t="str">
        <f t="shared" si="46"/>
        <v/>
      </c>
      <c r="Y139" s="59" t="str">
        <f t="shared" si="35"/>
        <v/>
      </c>
      <c r="Z139" s="59" t="str">
        <f t="shared" si="35"/>
        <v/>
      </c>
      <c r="AA139" s="60" t="str">
        <f t="shared" si="35"/>
        <v/>
      </c>
      <c r="AB139" s="60" t="str">
        <f t="shared" si="36"/>
        <v/>
      </c>
      <c r="AC139" s="74" t="str">
        <f t="shared" si="47"/>
        <v/>
      </c>
      <c r="AD139" s="74" t="str">
        <f t="shared" si="47"/>
        <v/>
      </c>
      <c r="AE139" s="75" t="str">
        <f t="shared" si="47"/>
        <v/>
      </c>
      <c r="AF139" s="60" t="str">
        <f t="shared" si="48"/>
        <v/>
      </c>
      <c r="AG139" s="60" t="str">
        <f>IFERROR(IF(X139&lt;&gt;"",IF(AF139&lt;&gt;"",VLOOKUP(AF139,'big site list'!$B$2:$C$343,2,FALSE),""),""),Preplist!$F$21)</f>
        <v/>
      </c>
      <c r="AI139" s="42">
        <v>136</v>
      </c>
      <c r="AM139" s="42" t="str">
        <f>IF(X139&lt;&gt;"",AND($Y139&gt;=DATEVALUE("01/01/1900"),$Y139&lt;Lookups!$A$10),"")</f>
        <v/>
      </c>
      <c r="AN139" s="42" t="str">
        <f>IF(X139&lt;&gt;"",AND($Z139&gt;=DATEVALUE("01/01/2020"),$Z139&lt;=Lookups!$A$10),"")</f>
        <v/>
      </c>
      <c r="AO139" s="42" t="str">
        <f>IF(X139&lt;&gt;"",IFERROR(VLOOKUP(AA139,Lookups!$A$2:$A$6,1,FALSE),FALSE),"")</f>
        <v/>
      </c>
      <c r="AP139" s="42" t="b">
        <f t="shared" si="49"/>
        <v>1</v>
      </c>
      <c r="AQ139" s="42" t="str">
        <f>IF(X139&lt;&gt;"",IFERROR(VLOOKUP(AC139,Lookups!$A$24:$A$26,1,FALSE),FALSE),"")</f>
        <v/>
      </c>
      <c r="AR139" s="42" t="str">
        <f>IF(X139&lt;&gt;"",IFERROR(VLOOKUP(AD139,Lookups!$A$30:$A$34,1,FALSE),FALSE),"")</f>
        <v/>
      </c>
      <c r="AS139" s="42" t="str">
        <f>IF(X139&lt;&gt;"",AND($AE139&gt;=DATEVALUE("01/01/2020"),$AE139&lt;=Lookups!$A$10),"")</f>
        <v/>
      </c>
    </row>
    <row r="140" spans="1:45" x14ac:dyDescent="0.35">
      <c r="A140" s="41"/>
      <c r="B140" s="67"/>
      <c r="C140" s="40"/>
      <c r="D140" s="69"/>
      <c r="E140" s="40"/>
      <c r="F140" s="70"/>
      <c r="G140" s="36"/>
      <c r="H140" s="53"/>
      <c r="I140" s="36"/>
      <c r="J140" s="36"/>
      <c r="K140" s="72"/>
      <c r="L140" s="83"/>
      <c r="M140" s="62" t="str">
        <f t="shared" si="37"/>
        <v/>
      </c>
      <c r="N140" s="18" t="str">
        <f t="shared" si="38"/>
        <v/>
      </c>
      <c r="O140" s="18" t="e">
        <f t="shared" si="39"/>
        <v>#VALUE!</v>
      </c>
      <c r="P140" s="18" t="e">
        <f t="shared" si="40"/>
        <v>#VALUE!</v>
      </c>
      <c r="Q140" s="18" t="str">
        <f t="shared" si="41"/>
        <v/>
      </c>
      <c r="R140" s="18" t="e">
        <f t="shared" si="42"/>
        <v>#VALUE!</v>
      </c>
      <c r="S140" s="18">
        <f t="shared" si="43"/>
        <v>0</v>
      </c>
      <c r="T140" s="18" t="e">
        <f t="shared" si="44"/>
        <v>#VALUE!</v>
      </c>
      <c r="U140" s="26" t="str">
        <f t="shared" si="45"/>
        <v>OK</v>
      </c>
      <c r="V140" s="21" t="str">
        <f>IF(X140="","",IF(Lookups!$A$16=0,"Main Site not selected",Lookups!$A$16))</f>
        <v/>
      </c>
      <c r="W140" s="21" t="str">
        <f>IF(X140="","",IF(Lookups!$A$17=0,"Main Site not selected",Lookups!$A$17))</f>
        <v/>
      </c>
      <c r="X140" s="60" t="str">
        <f t="shared" si="46"/>
        <v/>
      </c>
      <c r="Y140" s="59" t="str">
        <f t="shared" si="35"/>
        <v/>
      </c>
      <c r="Z140" s="59" t="str">
        <f t="shared" si="35"/>
        <v/>
      </c>
      <c r="AA140" s="60" t="str">
        <f t="shared" si="35"/>
        <v/>
      </c>
      <c r="AB140" s="60" t="str">
        <f t="shared" si="36"/>
        <v/>
      </c>
      <c r="AC140" s="74" t="str">
        <f t="shared" si="47"/>
        <v/>
      </c>
      <c r="AD140" s="74" t="str">
        <f t="shared" si="47"/>
        <v/>
      </c>
      <c r="AE140" s="75" t="str">
        <f t="shared" si="47"/>
        <v/>
      </c>
      <c r="AF140" s="60" t="str">
        <f t="shared" si="48"/>
        <v/>
      </c>
      <c r="AG140" s="60" t="str">
        <f>IFERROR(IF(X140&lt;&gt;"",IF(AF140&lt;&gt;"",VLOOKUP(AF140,'big site list'!$B$2:$C$343,2,FALSE),""),""),Preplist!$F$21)</f>
        <v/>
      </c>
      <c r="AI140" s="42">
        <v>137</v>
      </c>
      <c r="AM140" s="42" t="str">
        <f>IF(X140&lt;&gt;"",AND($Y140&gt;=DATEVALUE("01/01/1900"),$Y140&lt;Lookups!$A$10),"")</f>
        <v/>
      </c>
      <c r="AN140" s="42" t="str">
        <f>IF(X140&lt;&gt;"",AND($Z140&gt;=DATEVALUE("01/01/2020"),$Z140&lt;=Lookups!$A$10),"")</f>
        <v/>
      </c>
      <c r="AO140" s="42" t="str">
        <f>IF(X140&lt;&gt;"",IFERROR(VLOOKUP(AA140,Lookups!$A$2:$A$6,1,FALSE),FALSE),"")</f>
        <v/>
      </c>
      <c r="AP140" s="42" t="b">
        <f t="shared" si="49"/>
        <v>1</v>
      </c>
      <c r="AQ140" s="42" t="str">
        <f>IF(X140&lt;&gt;"",IFERROR(VLOOKUP(AC140,Lookups!$A$24:$A$26,1,FALSE),FALSE),"")</f>
        <v/>
      </c>
      <c r="AR140" s="42" t="str">
        <f>IF(X140&lt;&gt;"",IFERROR(VLOOKUP(AD140,Lookups!$A$30:$A$34,1,FALSE),FALSE),"")</f>
        <v/>
      </c>
      <c r="AS140" s="42" t="str">
        <f>IF(X140&lt;&gt;"",AND($AE140&gt;=DATEVALUE("01/01/2020"),$AE140&lt;=Lookups!$A$10),"")</f>
        <v/>
      </c>
    </row>
    <row r="141" spans="1:45" x14ac:dyDescent="0.35">
      <c r="A141" s="41"/>
      <c r="B141" s="67"/>
      <c r="C141" s="40"/>
      <c r="D141" s="69"/>
      <c r="E141" s="40"/>
      <c r="F141" s="70"/>
      <c r="G141" s="36"/>
      <c r="H141" s="53"/>
      <c r="I141" s="36"/>
      <c r="J141" s="36"/>
      <c r="K141" s="72"/>
      <c r="L141" s="83"/>
      <c r="M141" s="62" t="str">
        <f t="shared" si="37"/>
        <v/>
      </c>
      <c r="N141" s="18" t="str">
        <f t="shared" si="38"/>
        <v/>
      </c>
      <c r="O141" s="18" t="e">
        <f t="shared" si="39"/>
        <v>#VALUE!</v>
      </c>
      <c r="P141" s="18" t="e">
        <f t="shared" si="40"/>
        <v>#VALUE!</v>
      </c>
      <c r="Q141" s="18" t="str">
        <f t="shared" si="41"/>
        <v/>
      </c>
      <c r="R141" s="18" t="e">
        <f t="shared" si="42"/>
        <v>#VALUE!</v>
      </c>
      <c r="S141" s="18">
        <f t="shared" si="43"/>
        <v>0</v>
      </c>
      <c r="T141" s="18" t="e">
        <f t="shared" si="44"/>
        <v>#VALUE!</v>
      </c>
      <c r="U141" s="26" t="str">
        <f t="shared" si="45"/>
        <v>OK</v>
      </c>
      <c r="V141" s="21" t="str">
        <f>IF(X141="","",IF(Lookups!$A$16=0,"Main Site not selected",Lookups!$A$16))</f>
        <v/>
      </c>
      <c r="W141" s="21" t="str">
        <f>IF(X141="","",IF(Lookups!$A$17=0,"Main Site not selected",Lookups!$A$17))</f>
        <v/>
      </c>
      <c r="X141" s="60" t="str">
        <f t="shared" si="46"/>
        <v/>
      </c>
      <c r="Y141" s="59" t="str">
        <f t="shared" si="35"/>
        <v/>
      </c>
      <c r="Z141" s="59" t="str">
        <f t="shared" si="35"/>
        <v/>
      </c>
      <c r="AA141" s="60" t="str">
        <f t="shared" si="35"/>
        <v/>
      </c>
      <c r="AB141" s="60" t="str">
        <f t="shared" si="36"/>
        <v/>
      </c>
      <c r="AC141" s="74" t="str">
        <f t="shared" si="47"/>
        <v/>
      </c>
      <c r="AD141" s="74" t="str">
        <f t="shared" si="47"/>
        <v/>
      </c>
      <c r="AE141" s="75" t="str">
        <f t="shared" si="47"/>
        <v/>
      </c>
      <c r="AF141" s="60" t="str">
        <f t="shared" si="48"/>
        <v/>
      </c>
      <c r="AG141" s="60" t="str">
        <f>IFERROR(IF(X141&lt;&gt;"",IF(AF141&lt;&gt;"",VLOOKUP(AF141,'big site list'!$B$2:$C$343,2,FALSE),""),""),Preplist!$F$21)</f>
        <v/>
      </c>
      <c r="AI141" s="42">
        <v>138</v>
      </c>
      <c r="AM141" s="42" t="str">
        <f>IF(X141&lt;&gt;"",AND($Y141&gt;=DATEVALUE("01/01/1900"),$Y141&lt;Lookups!$A$10),"")</f>
        <v/>
      </c>
      <c r="AN141" s="42" t="str">
        <f>IF(X141&lt;&gt;"",AND($Z141&gt;=DATEVALUE("01/01/2020"),$Z141&lt;=Lookups!$A$10),"")</f>
        <v/>
      </c>
      <c r="AO141" s="42" t="str">
        <f>IF(X141&lt;&gt;"",IFERROR(VLOOKUP(AA141,Lookups!$A$2:$A$6,1,FALSE),FALSE),"")</f>
        <v/>
      </c>
      <c r="AP141" s="42" t="b">
        <f t="shared" si="49"/>
        <v>1</v>
      </c>
      <c r="AQ141" s="42" t="str">
        <f>IF(X141&lt;&gt;"",IFERROR(VLOOKUP(AC141,Lookups!$A$24:$A$26,1,FALSE),FALSE),"")</f>
        <v/>
      </c>
      <c r="AR141" s="42" t="str">
        <f>IF(X141&lt;&gt;"",IFERROR(VLOOKUP(AD141,Lookups!$A$30:$A$34,1,FALSE),FALSE),"")</f>
        <v/>
      </c>
      <c r="AS141" s="42" t="str">
        <f>IF(X141&lt;&gt;"",AND($AE141&gt;=DATEVALUE("01/01/2020"),$AE141&lt;=Lookups!$A$10),"")</f>
        <v/>
      </c>
    </row>
    <row r="142" spans="1:45" x14ac:dyDescent="0.35">
      <c r="A142" s="41"/>
      <c r="B142" s="67"/>
      <c r="C142" s="40"/>
      <c r="D142" s="69"/>
      <c r="E142" s="40"/>
      <c r="F142" s="70"/>
      <c r="G142" s="36"/>
      <c r="H142" s="53"/>
      <c r="I142" s="36"/>
      <c r="J142" s="36"/>
      <c r="K142" s="72"/>
      <c r="L142" s="83"/>
      <c r="M142" s="62" t="str">
        <f t="shared" si="37"/>
        <v/>
      </c>
      <c r="N142" s="18" t="str">
        <f t="shared" si="38"/>
        <v/>
      </c>
      <c r="O142" s="18" t="e">
        <f t="shared" si="39"/>
        <v>#VALUE!</v>
      </c>
      <c r="P142" s="18" t="e">
        <f t="shared" si="40"/>
        <v>#VALUE!</v>
      </c>
      <c r="Q142" s="18" t="str">
        <f t="shared" si="41"/>
        <v/>
      </c>
      <c r="R142" s="18" t="e">
        <f t="shared" si="42"/>
        <v>#VALUE!</v>
      </c>
      <c r="S142" s="18">
        <f t="shared" si="43"/>
        <v>0</v>
      </c>
      <c r="T142" s="18" t="e">
        <f t="shared" si="44"/>
        <v>#VALUE!</v>
      </c>
      <c r="U142" s="26" t="str">
        <f t="shared" si="45"/>
        <v>OK</v>
      </c>
      <c r="V142" s="21" t="str">
        <f>IF(X142="","",IF(Lookups!$A$16=0,"Main Site not selected",Lookups!$A$16))</f>
        <v/>
      </c>
      <c r="W142" s="21" t="str">
        <f>IF(X142="","",IF(Lookups!$A$17=0,"Main Site not selected",Lookups!$A$17))</f>
        <v/>
      </c>
      <c r="X142" s="60" t="str">
        <f t="shared" si="46"/>
        <v/>
      </c>
      <c r="Y142" s="59" t="str">
        <f t="shared" si="35"/>
        <v/>
      </c>
      <c r="Z142" s="59" t="str">
        <f t="shared" si="35"/>
        <v/>
      </c>
      <c r="AA142" s="60" t="str">
        <f t="shared" si="35"/>
        <v/>
      </c>
      <c r="AB142" s="60" t="str">
        <f t="shared" si="36"/>
        <v/>
      </c>
      <c r="AC142" s="74" t="str">
        <f t="shared" si="47"/>
        <v/>
      </c>
      <c r="AD142" s="74" t="str">
        <f t="shared" si="47"/>
        <v/>
      </c>
      <c r="AE142" s="75" t="str">
        <f t="shared" si="47"/>
        <v/>
      </c>
      <c r="AF142" s="60" t="str">
        <f t="shared" si="48"/>
        <v/>
      </c>
      <c r="AG142" s="60" t="str">
        <f>IFERROR(IF(X142&lt;&gt;"",IF(AF142&lt;&gt;"",VLOOKUP(AF142,'big site list'!$B$2:$C$343,2,FALSE),""),""),Preplist!$F$21)</f>
        <v/>
      </c>
      <c r="AI142" s="42">
        <v>139</v>
      </c>
      <c r="AM142" s="42" t="str">
        <f>IF(X142&lt;&gt;"",AND($Y142&gt;=DATEVALUE("01/01/1900"),$Y142&lt;Lookups!$A$10),"")</f>
        <v/>
      </c>
      <c r="AN142" s="42" t="str">
        <f>IF(X142&lt;&gt;"",AND($Z142&gt;=DATEVALUE("01/01/2020"),$Z142&lt;=Lookups!$A$10),"")</f>
        <v/>
      </c>
      <c r="AO142" s="42" t="str">
        <f>IF(X142&lt;&gt;"",IFERROR(VLOOKUP(AA142,Lookups!$A$2:$A$6,1,FALSE),FALSE),"")</f>
        <v/>
      </c>
      <c r="AP142" s="42" t="b">
        <f t="shared" si="49"/>
        <v>1</v>
      </c>
      <c r="AQ142" s="42" t="str">
        <f>IF(X142&lt;&gt;"",IFERROR(VLOOKUP(AC142,Lookups!$A$24:$A$26,1,FALSE),FALSE),"")</f>
        <v/>
      </c>
      <c r="AR142" s="42" t="str">
        <f>IF(X142&lt;&gt;"",IFERROR(VLOOKUP(AD142,Lookups!$A$30:$A$34,1,FALSE),FALSE),"")</f>
        <v/>
      </c>
      <c r="AS142" s="42" t="str">
        <f>IF(X142&lt;&gt;"",AND($AE142&gt;=DATEVALUE("01/01/2020"),$AE142&lt;=Lookups!$A$10),"")</f>
        <v/>
      </c>
    </row>
    <row r="143" spans="1:45" x14ac:dyDescent="0.35">
      <c r="A143" s="41"/>
      <c r="B143" s="67"/>
      <c r="C143" s="40"/>
      <c r="D143" s="69"/>
      <c r="E143" s="40"/>
      <c r="F143" s="70"/>
      <c r="G143" s="36"/>
      <c r="H143" s="53"/>
      <c r="I143" s="36"/>
      <c r="J143" s="36"/>
      <c r="K143" s="72"/>
      <c r="L143" s="83"/>
      <c r="M143" s="62" t="str">
        <f t="shared" si="37"/>
        <v/>
      </c>
      <c r="N143" s="18" t="str">
        <f t="shared" si="38"/>
        <v/>
      </c>
      <c r="O143" s="18" t="e">
        <f t="shared" si="39"/>
        <v>#VALUE!</v>
      </c>
      <c r="P143" s="18" t="e">
        <f t="shared" si="40"/>
        <v>#VALUE!</v>
      </c>
      <c r="Q143" s="18" t="str">
        <f t="shared" si="41"/>
        <v/>
      </c>
      <c r="R143" s="18" t="e">
        <f t="shared" si="42"/>
        <v>#VALUE!</v>
      </c>
      <c r="S143" s="18">
        <f t="shared" si="43"/>
        <v>0</v>
      </c>
      <c r="T143" s="18" t="e">
        <f t="shared" si="44"/>
        <v>#VALUE!</v>
      </c>
      <c r="U143" s="26" t="str">
        <f t="shared" si="45"/>
        <v>OK</v>
      </c>
      <c r="V143" s="21" t="str">
        <f>IF(X143="","",IF(Lookups!$A$16=0,"Main Site not selected",Lookups!$A$16))</f>
        <v/>
      </c>
      <c r="W143" s="21" t="str">
        <f>IF(X143="","",IF(Lookups!$A$17=0,"Main Site not selected",Lookups!$A$17))</f>
        <v/>
      </c>
      <c r="X143" s="60" t="str">
        <f t="shared" si="46"/>
        <v/>
      </c>
      <c r="Y143" s="59" t="str">
        <f t="shared" si="35"/>
        <v/>
      </c>
      <c r="Z143" s="59" t="str">
        <f t="shared" si="35"/>
        <v/>
      </c>
      <c r="AA143" s="60" t="str">
        <f t="shared" si="35"/>
        <v/>
      </c>
      <c r="AB143" s="60" t="str">
        <f t="shared" si="36"/>
        <v/>
      </c>
      <c r="AC143" s="74" t="str">
        <f t="shared" si="47"/>
        <v/>
      </c>
      <c r="AD143" s="74" t="str">
        <f t="shared" si="47"/>
        <v/>
      </c>
      <c r="AE143" s="75" t="str">
        <f t="shared" si="47"/>
        <v/>
      </c>
      <c r="AF143" s="60" t="str">
        <f t="shared" si="48"/>
        <v/>
      </c>
      <c r="AG143" s="60" t="str">
        <f>IFERROR(IF(X143&lt;&gt;"",IF(AF143&lt;&gt;"",VLOOKUP(AF143,'big site list'!$B$2:$C$343,2,FALSE),""),""),Preplist!$F$21)</f>
        <v/>
      </c>
      <c r="AI143" s="42">
        <v>140</v>
      </c>
      <c r="AM143" s="42" t="str">
        <f>IF(X143&lt;&gt;"",AND($Y143&gt;=DATEVALUE("01/01/1900"),$Y143&lt;Lookups!$A$10),"")</f>
        <v/>
      </c>
      <c r="AN143" s="42" t="str">
        <f>IF(X143&lt;&gt;"",AND($Z143&gt;=DATEVALUE("01/01/2020"),$Z143&lt;=Lookups!$A$10),"")</f>
        <v/>
      </c>
      <c r="AO143" s="42" t="str">
        <f>IF(X143&lt;&gt;"",IFERROR(VLOOKUP(AA143,Lookups!$A$2:$A$6,1,FALSE),FALSE),"")</f>
        <v/>
      </c>
      <c r="AP143" s="42" t="b">
        <f t="shared" si="49"/>
        <v>1</v>
      </c>
      <c r="AQ143" s="42" t="str">
        <f>IF(X143&lt;&gt;"",IFERROR(VLOOKUP(AC143,Lookups!$A$24:$A$26,1,FALSE),FALSE),"")</f>
        <v/>
      </c>
      <c r="AR143" s="42" t="str">
        <f>IF(X143&lt;&gt;"",IFERROR(VLOOKUP(AD143,Lookups!$A$30:$A$34,1,FALSE),FALSE),"")</f>
        <v/>
      </c>
      <c r="AS143" s="42" t="str">
        <f>IF(X143&lt;&gt;"",AND($AE143&gt;=DATEVALUE("01/01/2020"),$AE143&lt;=Lookups!$A$10),"")</f>
        <v/>
      </c>
    </row>
    <row r="144" spans="1:45" x14ac:dyDescent="0.35">
      <c r="A144" s="41"/>
      <c r="B144" s="67"/>
      <c r="C144" s="40"/>
      <c r="D144" s="69"/>
      <c r="E144" s="40"/>
      <c r="F144" s="70"/>
      <c r="G144" s="36"/>
      <c r="H144" s="53"/>
      <c r="I144" s="36"/>
      <c r="J144" s="36"/>
      <c r="K144" s="72"/>
      <c r="L144" s="83"/>
      <c r="M144" s="62" t="str">
        <f t="shared" si="37"/>
        <v/>
      </c>
      <c r="N144" s="18" t="str">
        <f t="shared" si="38"/>
        <v/>
      </c>
      <c r="O144" s="18" t="e">
        <f t="shared" si="39"/>
        <v>#VALUE!</v>
      </c>
      <c r="P144" s="18" t="e">
        <f t="shared" si="40"/>
        <v>#VALUE!</v>
      </c>
      <c r="Q144" s="18" t="str">
        <f t="shared" si="41"/>
        <v/>
      </c>
      <c r="R144" s="18" t="e">
        <f t="shared" si="42"/>
        <v>#VALUE!</v>
      </c>
      <c r="S144" s="18">
        <f t="shared" si="43"/>
        <v>0</v>
      </c>
      <c r="T144" s="18" t="e">
        <f t="shared" si="44"/>
        <v>#VALUE!</v>
      </c>
      <c r="U144" s="26" t="str">
        <f t="shared" si="45"/>
        <v>OK</v>
      </c>
      <c r="V144" s="21" t="str">
        <f>IF(X144="","",IF(Lookups!$A$16=0,"Main Site not selected",Lookups!$A$16))</f>
        <v/>
      </c>
      <c r="W144" s="21" t="str">
        <f>IF(X144="","",IF(Lookups!$A$17=0,"Main Site not selected",Lookups!$A$17))</f>
        <v/>
      </c>
      <c r="X144" s="60" t="str">
        <f t="shared" si="46"/>
        <v/>
      </c>
      <c r="Y144" s="59" t="str">
        <f t="shared" si="35"/>
        <v/>
      </c>
      <c r="Z144" s="59" t="str">
        <f t="shared" si="35"/>
        <v/>
      </c>
      <c r="AA144" s="60" t="str">
        <f t="shared" si="35"/>
        <v/>
      </c>
      <c r="AB144" s="60" t="str">
        <f t="shared" si="36"/>
        <v/>
      </c>
      <c r="AC144" s="74" t="str">
        <f t="shared" si="47"/>
        <v/>
      </c>
      <c r="AD144" s="74" t="str">
        <f t="shared" si="47"/>
        <v/>
      </c>
      <c r="AE144" s="75" t="str">
        <f t="shared" si="47"/>
        <v/>
      </c>
      <c r="AF144" s="60" t="str">
        <f t="shared" si="48"/>
        <v/>
      </c>
      <c r="AG144" s="60" t="str">
        <f>IFERROR(IF(X144&lt;&gt;"",IF(AF144&lt;&gt;"",VLOOKUP(AF144,'big site list'!$B$2:$C$343,2,FALSE),""),""),Preplist!$F$21)</f>
        <v/>
      </c>
      <c r="AI144" s="42">
        <v>141</v>
      </c>
      <c r="AM144" s="42" t="str">
        <f>IF(X144&lt;&gt;"",AND($Y144&gt;=DATEVALUE("01/01/1900"),$Y144&lt;Lookups!$A$10),"")</f>
        <v/>
      </c>
      <c r="AN144" s="42" t="str">
        <f>IF(X144&lt;&gt;"",AND($Z144&gt;=DATEVALUE("01/01/2020"),$Z144&lt;=Lookups!$A$10),"")</f>
        <v/>
      </c>
      <c r="AO144" s="42" t="str">
        <f>IF(X144&lt;&gt;"",IFERROR(VLOOKUP(AA144,Lookups!$A$2:$A$6,1,FALSE),FALSE),"")</f>
        <v/>
      </c>
      <c r="AP144" s="42" t="b">
        <f t="shared" si="49"/>
        <v>1</v>
      </c>
      <c r="AQ144" s="42" t="str">
        <f>IF(X144&lt;&gt;"",IFERROR(VLOOKUP(AC144,Lookups!$A$24:$A$26,1,FALSE),FALSE),"")</f>
        <v/>
      </c>
      <c r="AR144" s="42" t="str">
        <f>IF(X144&lt;&gt;"",IFERROR(VLOOKUP(AD144,Lookups!$A$30:$A$34,1,FALSE),FALSE),"")</f>
        <v/>
      </c>
      <c r="AS144" s="42" t="str">
        <f>IF(X144&lt;&gt;"",AND($AE144&gt;=DATEVALUE("01/01/2020"),$AE144&lt;=Lookups!$A$10),"")</f>
        <v/>
      </c>
    </row>
    <row r="145" spans="1:45" x14ac:dyDescent="0.35">
      <c r="A145" s="41"/>
      <c r="B145" s="67"/>
      <c r="C145" s="40"/>
      <c r="D145" s="69"/>
      <c r="E145" s="40"/>
      <c r="F145" s="70"/>
      <c r="G145" s="36"/>
      <c r="H145" s="53"/>
      <c r="I145" s="36"/>
      <c r="J145" s="36"/>
      <c r="K145" s="72"/>
      <c r="L145" s="83"/>
      <c r="M145" s="62" t="str">
        <f t="shared" si="37"/>
        <v/>
      </c>
      <c r="N145" s="18" t="str">
        <f t="shared" si="38"/>
        <v/>
      </c>
      <c r="O145" s="18" t="e">
        <f t="shared" si="39"/>
        <v>#VALUE!</v>
      </c>
      <c r="P145" s="18" t="e">
        <f t="shared" si="40"/>
        <v>#VALUE!</v>
      </c>
      <c r="Q145" s="18" t="str">
        <f t="shared" si="41"/>
        <v/>
      </c>
      <c r="R145" s="18" t="e">
        <f t="shared" si="42"/>
        <v>#VALUE!</v>
      </c>
      <c r="S145" s="18">
        <f t="shared" si="43"/>
        <v>0</v>
      </c>
      <c r="T145" s="18" t="e">
        <f t="shared" si="44"/>
        <v>#VALUE!</v>
      </c>
      <c r="U145" s="26" t="str">
        <f t="shared" si="45"/>
        <v>OK</v>
      </c>
      <c r="V145" s="21" t="str">
        <f>IF(X145="","",IF(Lookups!$A$16=0,"Main Site not selected",Lookups!$A$16))</f>
        <v/>
      </c>
      <c r="W145" s="21" t="str">
        <f>IF(X145="","",IF(Lookups!$A$17=0,"Main Site not selected",Lookups!$A$17))</f>
        <v/>
      </c>
      <c r="X145" s="60" t="str">
        <f t="shared" si="46"/>
        <v/>
      </c>
      <c r="Y145" s="59" t="str">
        <f t="shared" si="35"/>
        <v/>
      </c>
      <c r="Z145" s="59" t="str">
        <f t="shared" si="35"/>
        <v/>
      </c>
      <c r="AA145" s="60" t="str">
        <f t="shared" si="35"/>
        <v/>
      </c>
      <c r="AB145" s="60" t="str">
        <f t="shared" si="36"/>
        <v/>
      </c>
      <c r="AC145" s="74" t="str">
        <f t="shared" si="47"/>
        <v/>
      </c>
      <c r="AD145" s="74" t="str">
        <f t="shared" si="47"/>
        <v/>
      </c>
      <c r="AE145" s="75" t="str">
        <f t="shared" si="47"/>
        <v/>
      </c>
      <c r="AF145" s="60" t="str">
        <f t="shared" si="48"/>
        <v/>
      </c>
      <c r="AG145" s="60" t="str">
        <f>IFERROR(IF(X145&lt;&gt;"",IF(AF145&lt;&gt;"",VLOOKUP(AF145,'big site list'!$B$2:$C$343,2,FALSE),""),""),Preplist!$F$21)</f>
        <v/>
      </c>
      <c r="AI145" s="42">
        <v>142</v>
      </c>
      <c r="AM145" s="42" t="str">
        <f>IF(X145&lt;&gt;"",AND($Y145&gt;=DATEVALUE("01/01/1900"),$Y145&lt;Lookups!$A$10),"")</f>
        <v/>
      </c>
      <c r="AN145" s="42" t="str">
        <f>IF(X145&lt;&gt;"",AND($Z145&gt;=DATEVALUE("01/01/2020"),$Z145&lt;=Lookups!$A$10),"")</f>
        <v/>
      </c>
      <c r="AO145" s="42" t="str">
        <f>IF(X145&lt;&gt;"",IFERROR(VLOOKUP(AA145,Lookups!$A$2:$A$6,1,FALSE),FALSE),"")</f>
        <v/>
      </c>
      <c r="AP145" s="42" t="b">
        <f t="shared" si="49"/>
        <v>1</v>
      </c>
      <c r="AQ145" s="42" t="str">
        <f>IF(X145&lt;&gt;"",IFERROR(VLOOKUP(AC145,Lookups!$A$24:$A$26,1,FALSE),FALSE),"")</f>
        <v/>
      </c>
      <c r="AR145" s="42" t="str">
        <f>IF(X145&lt;&gt;"",IFERROR(VLOOKUP(AD145,Lookups!$A$30:$A$34,1,FALSE),FALSE),"")</f>
        <v/>
      </c>
      <c r="AS145" s="42" t="str">
        <f>IF(X145&lt;&gt;"",AND($AE145&gt;=DATEVALUE("01/01/2020"),$AE145&lt;=Lookups!$A$10),"")</f>
        <v/>
      </c>
    </row>
    <row r="146" spans="1:45" x14ac:dyDescent="0.35">
      <c r="A146" s="41"/>
      <c r="B146" s="67"/>
      <c r="C146" s="40"/>
      <c r="D146" s="69"/>
      <c r="E146" s="40"/>
      <c r="F146" s="70"/>
      <c r="G146" s="36"/>
      <c r="H146" s="53"/>
      <c r="I146" s="36"/>
      <c r="J146" s="36"/>
      <c r="K146" s="72"/>
      <c r="L146" s="83"/>
      <c r="M146" s="62" t="str">
        <f t="shared" si="37"/>
        <v/>
      </c>
      <c r="N146" s="18" t="str">
        <f t="shared" si="38"/>
        <v/>
      </c>
      <c r="O146" s="18" t="e">
        <f t="shared" si="39"/>
        <v>#VALUE!</v>
      </c>
      <c r="P146" s="18" t="e">
        <f t="shared" si="40"/>
        <v>#VALUE!</v>
      </c>
      <c r="Q146" s="18" t="str">
        <f t="shared" si="41"/>
        <v/>
      </c>
      <c r="R146" s="18" t="e">
        <f t="shared" si="42"/>
        <v>#VALUE!</v>
      </c>
      <c r="S146" s="18">
        <f t="shared" si="43"/>
        <v>0</v>
      </c>
      <c r="T146" s="18" t="e">
        <f t="shared" si="44"/>
        <v>#VALUE!</v>
      </c>
      <c r="U146" s="26" t="str">
        <f t="shared" si="45"/>
        <v>OK</v>
      </c>
      <c r="V146" s="21" t="str">
        <f>IF(X146="","",IF(Lookups!$A$16=0,"Main Site not selected",Lookups!$A$16))</f>
        <v/>
      </c>
      <c r="W146" s="21" t="str">
        <f>IF(X146="","",IF(Lookups!$A$17=0,"Main Site not selected",Lookups!$A$17))</f>
        <v/>
      </c>
      <c r="X146" s="60" t="str">
        <f t="shared" si="46"/>
        <v/>
      </c>
      <c r="Y146" s="59" t="str">
        <f t="shared" si="35"/>
        <v/>
      </c>
      <c r="Z146" s="59" t="str">
        <f t="shared" si="35"/>
        <v/>
      </c>
      <c r="AA146" s="60" t="str">
        <f t="shared" si="35"/>
        <v/>
      </c>
      <c r="AB146" s="60" t="str">
        <f t="shared" si="36"/>
        <v/>
      </c>
      <c r="AC146" s="74" t="str">
        <f t="shared" si="47"/>
        <v/>
      </c>
      <c r="AD146" s="74" t="str">
        <f t="shared" si="47"/>
        <v/>
      </c>
      <c r="AE146" s="75" t="str">
        <f t="shared" si="47"/>
        <v/>
      </c>
      <c r="AF146" s="60" t="str">
        <f t="shared" si="48"/>
        <v/>
      </c>
      <c r="AG146" s="60" t="str">
        <f>IFERROR(IF(X146&lt;&gt;"",IF(AF146&lt;&gt;"",VLOOKUP(AF146,'big site list'!$B$2:$C$343,2,FALSE),""),""),Preplist!$F$21)</f>
        <v/>
      </c>
      <c r="AI146" s="42">
        <v>143</v>
      </c>
      <c r="AM146" s="42" t="str">
        <f>IF(X146&lt;&gt;"",AND($Y146&gt;=DATEVALUE("01/01/1900"),$Y146&lt;Lookups!$A$10),"")</f>
        <v/>
      </c>
      <c r="AN146" s="42" t="str">
        <f>IF(X146&lt;&gt;"",AND($Z146&gt;=DATEVALUE("01/01/2020"),$Z146&lt;=Lookups!$A$10),"")</f>
        <v/>
      </c>
      <c r="AO146" s="42" t="str">
        <f>IF(X146&lt;&gt;"",IFERROR(VLOOKUP(AA146,Lookups!$A$2:$A$6,1,FALSE),FALSE),"")</f>
        <v/>
      </c>
      <c r="AP146" s="42" t="b">
        <f t="shared" si="49"/>
        <v>1</v>
      </c>
      <c r="AQ146" s="42" t="str">
        <f>IF(X146&lt;&gt;"",IFERROR(VLOOKUP(AC146,Lookups!$A$24:$A$26,1,FALSE),FALSE),"")</f>
        <v/>
      </c>
      <c r="AR146" s="42" t="str">
        <f>IF(X146&lt;&gt;"",IFERROR(VLOOKUP(AD146,Lookups!$A$30:$A$34,1,FALSE),FALSE),"")</f>
        <v/>
      </c>
      <c r="AS146" s="42" t="str">
        <f>IF(X146&lt;&gt;"",AND($AE146&gt;=DATEVALUE("01/01/2020"),$AE146&lt;=Lookups!$A$10),"")</f>
        <v/>
      </c>
    </row>
    <row r="147" spans="1:45" x14ac:dyDescent="0.35">
      <c r="A147" s="41"/>
      <c r="B147" s="67"/>
      <c r="C147" s="40"/>
      <c r="D147" s="69"/>
      <c r="E147" s="40"/>
      <c r="F147" s="70"/>
      <c r="G147" s="36"/>
      <c r="H147" s="53"/>
      <c r="I147" s="36"/>
      <c r="J147" s="36"/>
      <c r="K147" s="72"/>
      <c r="L147" s="83"/>
      <c r="M147" s="62" t="str">
        <f t="shared" si="37"/>
        <v/>
      </c>
      <c r="N147" s="18" t="str">
        <f t="shared" si="38"/>
        <v/>
      </c>
      <c r="O147" s="18" t="e">
        <f t="shared" si="39"/>
        <v>#VALUE!</v>
      </c>
      <c r="P147" s="18" t="e">
        <f t="shared" si="40"/>
        <v>#VALUE!</v>
      </c>
      <c r="Q147" s="18" t="str">
        <f t="shared" si="41"/>
        <v/>
      </c>
      <c r="R147" s="18" t="e">
        <f t="shared" si="42"/>
        <v>#VALUE!</v>
      </c>
      <c r="S147" s="18">
        <f t="shared" si="43"/>
        <v>0</v>
      </c>
      <c r="T147" s="18" t="e">
        <f t="shared" si="44"/>
        <v>#VALUE!</v>
      </c>
      <c r="U147" s="26" t="str">
        <f t="shared" si="45"/>
        <v>OK</v>
      </c>
      <c r="V147" s="21" t="str">
        <f>IF(X147="","",IF(Lookups!$A$16=0,"Main Site not selected",Lookups!$A$16))</f>
        <v/>
      </c>
      <c r="W147" s="21" t="str">
        <f>IF(X147="","",IF(Lookups!$A$17=0,"Main Site not selected",Lookups!$A$17))</f>
        <v/>
      </c>
      <c r="X147" s="60" t="str">
        <f t="shared" si="46"/>
        <v/>
      </c>
      <c r="Y147" s="59" t="str">
        <f t="shared" si="35"/>
        <v/>
      </c>
      <c r="Z147" s="59" t="str">
        <f t="shared" si="35"/>
        <v/>
      </c>
      <c r="AA147" s="60" t="str">
        <f t="shared" si="35"/>
        <v/>
      </c>
      <c r="AB147" s="60" t="str">
        <f t="shared" si="36"/>
        <v/>
      </c>
      <c r="AC147" s="74" t="str">
        <f t="shared" si="47"/>
        <v/>
      </c>
      <c r="AD147" s="74" t="str">
        <f t="shared" si="47"/>
        <v/>
      </c>
      <c r="AE147" s="75" t="str">
        <f t="shared" si="47"/>
        <v/>
      </c>
      <c r="AF147" s="60" t="str">
        <f t="shared" si="48"/>
        <v/>
      </c>
      <c r="AG147" s="60" t="str">
        <f>IFERROR(IF(X147&lt;&gt;"",IF(AF147&lt;&gt;"",VLOOKUP(AF147,'big site list'!$B$2:$C$343,2,FALSE),""),""),Preplist!$F$21)</f>
        <v/>
      </c>
      <c r="AI147" s="42">
        <v>144</v>
      </c>
      <c r="AM147" s="42" t="str">
        <f>IF(X147&lt;&gt;"",AND($Y147&gt;=DATEVALUE("01/01/1900"),$Y147&lt;Lookups!$A$10),"")</f>
        <v/>
      </c>
      <c r="AN147" s="42" t="str">
        <f>IF(X147&lt;&gt;"",AND($Z147&gt;=DATEVALUE("01/01/2020"),$Z147&lt;=Lookups!$A$10),"")</f>
        <v/>
      </c>
      <c r="AO147" s="42" t="str">
        <f>IF(X147&lt;&gt;"",IFERROR(VLOOKUP(AA147,Lookups!$A$2:$A$6,1,FALSE),FALSE),"")</f>
        <v/>
      </c>
      <c r="AP147" s="42" t="b">
        <f t="shared" si="49"/>
        <v>1</v>
      </c>
      <c r="AQ147" s="42" t="str">
        <f>IF(X147&lt;&gt;"",IFERROR(VLOOKUP(AC147,Lookups!$A$24:$A$26,1,FALSE),FALSE),"")</f>
        <v/>
      </c>
      <c r="AR147" s="42" t="str">
        <f>IF(X147&lt;&gt;"",IFERROR(VLOOKUP(AD147,Lookups!$A$30:$A$34,1,FALSE),FALSE),"")</f>
        <v/>
      </c>
      <c r="AS147" s="42" t="str">
        <f>IF(X147&lt;&gt;"",AND($AE147&gt;=DATEVALUE("01/01/2020"),$AE147&lt;=Lookups!$A$10),"")</f>
        <v/>
      </c>
    </row>
    <row r="148" spans="1:45" x14ac:dyDescent="0.35">
      <c r="A148" s="41"/>
      <c r="B148" s="67"/>
      <c r="C148" s="40"/>
      <c r="D148" s="69"/>
      <c r="E148" s="40"/>
      <c r="F148" s="70"/>
      <c r="G148" s="36"/>
      <c r="H148" s="53"/>
      <c r="I148" s="36"/>
      <c r="J148" s="36"/>
      <c r="K148" s="72"/>
      <c r="L148" s="83"/>
      <c r="M148" s="62" t="str">
        <f t="shared" si="37"/>
        <v/>
      </c>
      <c r="N148" s="18" t="str">
        <f t="shared" si="38"/>
        <v/>
      </c>
      <c r="O148" s="18" t="e">
        <f t="shared" si="39"/>
        <v>#VALUE!</v>
      </c>
      <c r="P148" s="18" t="e">
        <f t="shared" si="40"/>
        <v>#VALUE!</v>
      </c>
      <c r="Q148" s="18" t="str">
        <f t="shared" si="41"/>
        <v/>
      </c>
      <c r="R148" s="18" t="e">
        <f t="shared" si="42"/>
        <v>#VALUE!</v>
      </c>
      <c r="S148" s="18">
        <f t="shared" si="43"/>
        <v>0</v>
      </c>
      <c r="T148" s="18" t="e">
        <f t="shared" si="44"/>
        <v>#VALUE!</v>
      </c>
      <c r="U148" s="26" t="str">
        <f t="shared" si="45"/>
        <v>OK</v>
      </c>
      <c r="V148" s="21" t="str">
        <f>IF(X148="","",IF(Lookups!$A$16=0,"Main Site not selected",Lookups!$A$16))</f>
        <v/>
      </c>
      <c r="W148" s="21" t="str">
        <f>IF(X148="","",IF(Lookups!$A$17=0,"Main Site not selected",Lookups!$A$17))</f>
        <v/>
      </c>
      <c r="X148" s="60" t="str">
        <f t="shared" si="46"/>
        <v/>
      </c>
      <c r="Y148" s="59" t="str">
        <f t="shared" ref="Y148:AA167" si="50">IF(INDEX($A$4:$H$258,$AI148,Y$3)="","",INDEX($A$4:$H$258,$AI148,Y$3))</f>
        <v/>
      </c>
      <c r="Z148" s="59" t="str">
        <f t="shared" si="50"/>
        <v/>
      </c>
      <c r="AA148" s="60" t="str">
        <f t="shared" si="50"/>
        <v/>
      </c>
      <c r="AB148" s="60" t="str">
        <f t="shared" si="36"/>
        <v/>
      </c>
      <c r="AC148" s="74" t="str">
        <f t="shared" si="47"/>
        <v/>
      </c>
      <c r="AD148" s="74" t="str">
        <f t="shared" si="47"/>
        <v/>
      </c>
      <c r="AE148" s="75" t="str">
        <f t="shared" si="47"/>
        <v/>
      </c>
      <c r="AF148" s="60" t="str">
        <f t="shared" si="48"/>
        <v/>
      </c>
      <c r="AG148" s="60" t="str">
        <f>IFERROR(IF(X148&lt;&gt;"",IF(AF148&lt;&gt;"",VLOOKUP(AF148,'big site list'!$B$2:$C$343,2,FALSE),""),""),Preplist!$F$21)</f>
        <v/>
      </c>
      <c r="AI148" s="42">
        <v>145</v>
      </c>
      <c r="AM148" s="42" t="str">
        <f>IF(X148&lt;&gt;"",AND($Y148&gt;=DATEVALUE("01/01/1900"),$Y148&lt;Lookups!$A$10),"")</f>
        <v/>
      </c>
      <c r="AN148" s="42" t="str">
        <f>IF(X148&lt;&gt;"",AND($Z148&gt;=DATEVALUE("01/01/2020"),$Z148&lt;=Lookups!$A$10),"")</f>
        <v/>
      </c>
      <c r="AO148" s="42" t="str">
        <f>IF(X148&lt;&gt;"",IFERROR(VLOOKUP(AA148,Lookups!$A$2:$A$6,1,FALSE),FALSE),"")</f>
        <v/>
      </c>
      <c r="AP148" s="42" t="b">
        <f t="shared" si="49"/>
        <v>1</v>
      </c>
      <c r="AQ148" s="42" t="str">
        <f>IF(X148&lt;&gt;"",IFERROR(VLOOKUP(AC148,Lookups!$A$24:$A$26,1,FALSE),FALSE),"")</f>
        <v/>
      </c>
      <c r="AR148" s="42" t="str">
        <f>IF(X148&lt;&gt;"",IFERROR(VLOOKUP(AD148,Lookups!$A$30:$A$34,1,FALSE),FALSE),"")</f>
        <v/>
      </c>
      <c r="AS148" s="42" t="str">
        <f>IF(X148&lt;&gt;"",AND($AE148&gt;=DATEVALUE("01/01/2020"),$AE148&lt;=Lookups!$A$10),"")</f>
        <v/>
      </c>
    </row>
    <row r="149" spans="1:45" x14ac:dyDescent="0.35">
      <c r="A149" s="41"/>
      <c r="B149" s="67"/>
      <c r="C149" s="40"/>
      <c r="D149" s="69"/>
      <c r="E149" s="40"/>
      <c r="F149" s="70"/>
      <c r="G149" s="36"/>
      <c r="H149" s="53"/>
      <c r="I149" s="36"/>
      <c r="J149" s="36"/>
      <c r="K149" s="72"/>
      <c r="L149" s="83"/>
      <c r="M149" s="62" t="str">
        <f t="shared" si="37"/>
        <v/>
      </c>
      <c r="N149" s="18" t="str">
        <f t="shared" si="38"/>
        <v/>
      </c>
      <c r="O149" s="18" t="e">
        <f t="shared" si="39"/>
        <v>#VALUE!</v>
      </c>
      <c r="P149" s="18" t="e">
        <f t="shared" si="40"/>
        <v>#VALUE!</v>
      </c>
      <c r="Q149" s="18" t="str">
        <f t="shared" si="41"/>
        <v/>
      </c>
      <c r="R149" s="18" t="e">
        <f t="shared" si="42"/>
        <v>#VALUE!</v>
      </c>
      <c r="S149" s="18">
        <f t="shared" si="43"/>
        <v>0</v>
      </c>
      <c r="T149" s="18" t="e">
        <f t="shared" si="44"/>
        <v>#VALUE!</v>
      </c>
      <c r="U149" s="26" t="str">
        <f t="shared" si="45"/>
        <v>OK</v>
      </c>
      <c r="V149" s="21" t="str">
        <f>IF(X149="","",IF(Lookups!$A$16=0,"Main Site not selected",Lookups!$A$16))</f>
        <v/>
      </c>
      <c r="W149" s="21" t="str">
        <f>IF(X149="","",IF(Lookups!$A$17=0,"Main Site not selected",Lookups!$A$17))</f>
        <v/>
      </c>
      <c r="X149" s="60" t="str">
        <f t="shared" si="46"/>
        <v/>
      </c>
      <c r="Y149" s="59" t="str">
        <f t="shared" si="50"/>
        <v/>
      </c>
      <c r="Z149" s="59" t="str">
        <f t="shared" si="50"/>
        <v/>
      </c>
      <c r="AA149" s="60" t="str">
        <f t="shared" si="50"/>
        <v/>
      </c>
      <c r="AB149" s="60" t="str">
        <f t="shared" si="36"/>
        <v/>
      </c>
      <c r="AC149" s="74" t="str">
        <f t="shared" si="47"/>
        <v/>
      </c>
      <c r="AD149" s="74" t="str">
        <f t="shared" si="47"/>
        <v/>
      </c>
      <c r="AE149" s="75" t="str">
        <f t="shared" si="47"/>
        <v/>
      </c>
      <c r="AF149" s="60" t="str">
        <f t="shared" si="48"/>
        <v/>
      </c>
      <c r="AG149" s="60" t="str">
        <f>IFERROR(IF(X149&lt;&gt;"",IF(AF149&lt;&gt;"",VLOOKUP(AF149,'big site list'!$B$2:$C$343,2,FALSE),""),""),Preplist!$F$21)</f>
        <v/>
      </c>
      <c r="AI149" s="42">
        <v>146</v>
      </c>
      <c r="AM149" s="42" t="str">
        <f>IF(X149&lt;&gt;"",AND($Y149&gt;=DATEVALUE("01/01/1900"),$Y149&lt;Lookups!$A$10),"")</f>
        <v/>
      </c>
      <c r="AN149" s="42" t="str">
        <f>IF(X149&lt;&gt;"",AND($Z149&gt;=DATEVALUE("01/01/2020"),$Z149&lt;=Lookups!$A$10),"")</f>
        <v/>
      </c>
      <c r="AO149" s="42" t="str">
        <f>IF(X149&lt;&gt;"",IFERROR(VLOOKUP(AA149,Lookups!$A$2:$A$6,1,FALSE),FALSE),"")</f>
        <v/>
      </c>
      <c r="AP149" s="42" t="b">
        <f t="shared" si="49"/>
        <v>1</v>
      </c>
      <c r="AQ149" s="42" t="str">
        <f>IF(X149&lt;&gt;"",IFERROR(VLOOKUP(AC149,Lookups!$A$24:$A$26,1,FALSE),FALSE),"")</f>
        <v/>
      </c>
      <c r="AR149" s="42" t="str">
        <f>IF(X149&lt;&gt;"",IFERROR(VLOOKUP(AD149,Lookups!$A$30:$A$34,1,FALSE),FALSE),"")</f>
        <v/>
      </c>
      <c r="AS149" s="42" t="str">
        <f>IF(X149&lt;&gt;"",AND($AE149&gt;=DATEVALUE("01/01/2020"),$AE149&lt;=Lookups!$A$10),"")</f>
        <v/>
      </c>
    </row>
    <row r="150" spans="1:45" x14ac:dyDescent="0.35">
      <c r="A150" s="41"/>
      <c r="B150" s="67"/>
      <c r="C150" s="40"/>
      <c r="D150" s="69"/>
      <c r="E150" s="40"/>
      <c r="F150" s="70"/>
      <c r="G150" s="36"/>
      <c r="H150" s="53"/>
      <c r="I150" s="36"/>
      <c r="J150" s="36"/>
      <c r="K150" s="72"/>
      <c r="L150" s="83"/>
      <c r="M150" s="62" t="str">
        <f t="shared" si="37"/>
        <v/>
      </c>
      <c r="N150" s="18" t="str">
        <f t="shared" si="38"/>
        <v/>
      </c>
      <c r="O150" s="18" t="e">
        <f t="shared" si="39"/>
        <v>#VALUE!</v>
      </c>
      <c r="P150" s="18" t="e">
        <f t="shared" si="40"/>
        <v>#VALUE!</v>
      </c>
      <c r="Q150" s="18" t="str">
        <f t="shared" si="41"/>
        <v/>
      </c>
      <c r="R150" s="18" t="e">
        <f t="shared" si="42"/>
        <v>#VALUE!</v>
      </c>
      <c r="S150" s="18">
        <f t="shared" si="43"/>
        <v>0</v>
      </c>
      <c r="T150" s="18" t="e">
        <f t="shared" si="44"/>
        <v>#VALUE!</v>
      </c>
      <c r="U150" s="26" t="str">
        <f t="shared" si="45"/>
        <v>OK</v>
      </c>
      <c r="V150" s="21" t="str">
        <f>IF(X150="","",IF(Lookups!$A$16=0,"Main Site not selected",Lookups!$A$16))</f>
        <v/>
      </c>
      <c r="W150" s="21" t="str">
        <f>IF(X150="","",IF(Lookups!$A$17=0,"Main Site not selected",Lookups!$A$17))</f>
        <v/>
      </c>
      <c r="X150" s="60" t="str">
        <f t="shared" si="46"/>
        <v/>
      </c>
      <c r="Y150" s="59" t="str">
        <f t="shared" si="50"/>
        <v/>
      </c>
      <c r="Z150" s="59" t="str">
        <f t="shared" si="50"/>
        <v/>
      </c>
      <c r="AA150" s="60" t="str">
        <f t="shared" si="50"/>
        <v/>
      </c>
      <c r="AB150" s="60" t="str">
        <f t="shared" si="36"/>
        <v/>
      </c>
      <c r="AC150" s="74" t="str">
        <f t="shared" si="47"/>
        <v/>
      </c>
      <c r="AD150" s="74" t="str">
        <f t="shared" si="47"/>
        <v/>
      </c>
      <c r="AE150" s="75" t="str">
        <f t="shared" si="47"/>
        <v/>
      </c>
      <c r="AF150" s="60" t="str">
        <f t="shared" si="48"/>
        <v/>
      </c>
      <c r="AG150" s="60" t="str">
        <f>IFERROR(IF(X150&lt;&gt;"",IF(AF150&lt;&gt;"",VLOOKUP(AF150,'big site list'!$B$2:$C$343,2,FALSE),""),""),Preplist!$F$21)</f>
        <v/>
      </c>
      <c r="AI150" s="42">
        <v>147</v>
      </c>
      <c r="AM150" s="42" t="str">
        <f>IF(X150&lt;&gt;"",AND($Y150&gt;=DATEVALUE("01/01/1900"),$Y150&lt;Lookups!$A$10),"")</f>
        <v/>
      </c>
      <c r="AN150" s="42" t="str">
        <f>IF(X150&lt;&gt;"",AND($Z150&gt;=DATEVALUE("01/01/2020"),$Z150&lt;=Lookups!$A$10),"")</f>
        <v/>
      </c>
      <c r="AO150" s="42" t="str">
        <f>IF(X150&lt;&gt;"",IFERROR(VLOOKUP(AA150,Lookups!$A$2:$A$6,1,FALSE),FALSE),"")</f>
        <v/>
      </c>
      <c r="AP150" s="42" t="b">
        <f t="shared" si="49"/>
        <v>1</v>
      </c>
      <c r="AQ150" s="42" t="str">
        <f>IF(X150&lt;&gt;"",IFERROR(VLOOKUP(AC150,Lookups!$A$24:$A$26,1,FALSE),FALSE),"")</f>
        <v/>
      </c>
      <c r="AR150" s="42" t="str">
        <f>IF(X150&lt;&gt;"",IFERROR(VLOOKUP(AD150,Lookups!$A$30:$A$34,1,FALSE),FALSE),"")</f>
        <v/>
      </c>
      <c r="AS150" s="42" t="str">
        <f>IF(X150&lt;&gt;"",AND($AE150&gt;=DATEVALUE("01/01/2020"),$AE150&lt;=Lookups!$A$10),"")</f>
        <v/>
      </c>
    </row>
    <row r="151" spans="1:45" x14ac:dyDescent="0.35">
      <c r="A151" s="41"/>
      <c r="B151" s="67"/>
      <c r="C151" s="40"/>
      <c r="D151" s="69"/>
      <c r="E151" s="40"/>
      <c r="F151" s="70"/>
      <c r="G151" s="36"/>
      <c r="H151" s="53"/>
      <c r="I151" s="36"/>
      <c r="J151" s="36"/>
      <c r="K151" s="72"/>
      <c r="L151" s="83"/>
      <c r="M151" s="62" t="str">
        <f t="shared" si="37"/>
        <v/>
      </c>
      <c r="N151" s="18" t="str">
        <f t="shared" si="38"/>
        <v/>
      </c>
      <c r="O151" s="18" t="e">
        <f t="shared" si="39"/>
        <v>#VALUE!</v>
      </c>
      <c r="P151" s="18" t="e">
        <f t="shared" si="40"/>
        <v>#VALUE!</v>
      </c>
      <c r="Q151" s="18" t="str">
        <f t="shared" si="41"/>
        <v/>
      </c>
      <c r="R151" s="18" t="e">
        <f t="shared" si="42"/>
        <v>#VALUE!</v>
      </c>
      <c r="S151" s="18">
        <f t="shared" si="43"/>
        <v>0</v>
      </c>
      <c r="T151" s="18" t="e">
        <f t="shared" si="44"/>
        <v>#VALUE!</v>
      </c>
      <c r="U151" s="26" t="str">
        <f t="shared" si="45"/>
        <v>OK</v>
      </c>
      <c r="V151" s="21" t="str">
        <f>IF(X151="","",IF(Lookups!$A$16=0,"Main Site not selected",Lookups!$A$16))</f>
        <v/>
      </c>
      <c r="W151" s="21" t="str">
        <f>IF(X151="","",IF(Lookups!$A$17=0,"Main Site not selected",Lookups!$A$17))</f>
        <v/>
      </c>
      <c r="X151" s="60" t="str">
        <f t="shared" si="46"/>
        <v/>
      </c>
      <c r="Y151" s="59" t="str">
        <f t="shared" si="50"/>
        <v/>
      </c>
      <c r="Z151" s="59" t="str">
        <f t="shared" si="50"/>
        <v/>
      </c>
      <c r="AA151" s="60" t="str">
        <f t="shared" si="50"/>
        <v/>
      </c>
      <c r="AB151" s="60" t="str">
        <f t="shared" si="36"/>
        <v/>
      </c>
      <c r="AC151" s="74" t="str">
        <f t="shared" si="47"/>
        <v/>
      </c>
      <c r="AD151" s="74" t="str">
        <f t="shared" si="47"/>
        <v/>
      </c>
      <c r="AE151" s="75" t="str">
        <f t="shared" si="47"/>
        <v/>
      </c>
      <c r="AF151" s="60" t="str">
        <f t="shared" si="48"/>
        <v/>
      </c>
      <c r="AG151" s="60" t="str">
        <f>IFERROR(IF(X151&lt;&gt;"",IF(AF151&lt;&gt;"",VLOOKUP(AF151,'big site list'!$B$2:$C$343,2,FALSE),""),""),Preplist!$F$21)</f>
        <v/>
      </c>
      <c r="AI151" s="42">
        <v>148</v>
      </c>
      <c r="AM151" s="42" t="str">
        <f>IF(X151&lt;&gt;"",AND($Y151&gt;=DATEVALUE("01/01/1900"),$Y151&lt;Lookups!$A$10),"")</f>
        <v/>
      </c>
      <c r="AN151" s="42" t="str">
        <f>IF(X151&lt;&gt;"",AND($Z151&gt;=DATEVALUE("01/01/2020"),$Z151&lt;=Lookups!$A$10),"")</f>
        <v/>
      </c>
      <c r="AO151" s="42" t="str">
        <f>IF(X151&lt;&gt;"",IFERROR(VLOOKUP(AA151,Lookups!$A$2:$A$6,1,FALSE),FALSE),"")</f>
        <v/>
      </c>
      <c r="AP151" s="42" t="b">
        <f t="shared" si="49"/>
        <v>1</v>
      </c>
      <c r="AQ151" s="42" t="str">
        <f>IF(X151&lt;&gt;"",IFERROR(VLOOKUP(AC151,Lookups!$A$24:$A$26,1,FALSE),FALSE),"")</f>
        <v/>
      </c>
      <c r="AR151" s="42" t="str">
        <f>IF(X151&lt;&gt;"",IFERROR(VLOOKUP(AD151,Lookups!$A$30:$A$34,1,FALSE),FALSE),"")</f>
        <v/>
      </c>
      <c r="AS151" s="42" t="str">
        <f>IF(X151&lt;&gt;"",AND($AE151&gt;=DATEVALUE("01/01/2020"),$AE151&lt;=Lookups!$A$10),"")</f>
        <v/>
      </c>
    </row>
    <row r="152" spans="1:45" x14ac:dyDescent="0.35">
      <c r="A152" s="41"/>
      <c r="B152" s="67"/>
      <c r="C152" s="40"/>
      <c r="D152" s="69"/>
      <c r="E152" s="40"/>
      <c r="F152" s="70"/>
      <c r="G152" s="36"/>
      <c r="H152" s="53"/>
      <c r="I152" s="36"/>
      <c r="J152" s="36"/>
      <c r="K152" s="72"/>
      <c r="L152" s="83"/>
      <c r="M152" s="62" t="str">
        <f t="shared" si="37"/>
        <v/>
      </c>
      <c r="N152" s="18" t="str">
        <f t="shared" si="38"/>
        <v/>
      </c>
      <c r="O152" s="18" t="e">
        <f t="shared" si="39"/>
        <v>#VALUE!</v>
      </c>
      <c r="P152" s="18" t="e">
        <f t="shared" si="40"/>
        <v>#VALUE!</v>
      </c>
      <c r="Q152" s="18" t="str">
        <f t="shared" si="41"/>
        <v/>
      </c>
      <c r="R152" s="18" t="e">
        <f t="shared" si="42"/>
        <v>#VALUE!</v>
      </c>
      <c r="S152" s="18">
        <f t="shared" si="43"/>
        <v>0</v>
      </c>
      <c r="T152" s="18" t="e">
        <f t="shared" si="44"/>
        <v>#VALUE!</v>
      </c>
      <c r="U152" s="26" t="str">
        <f t="shared" si="45"/>
        <v>OK</v>
      </c>
      <c r="V152" s="21" t="str">
        <f>IF(X152="","",IF(Lookups!$A$16=0,"Main Site not selected",Lookups!$A$16))</f>
        <v/>
      </c>
      <c r="W152" s="21" t="str">
        <f>IF(X152="","",IF(Lookups!$A$17=0,"Main Site not selected",Lookups!$A$17))</f>
        <v/>
      </c>
      <c r="X152" s="60" t="str">
        <f t="shared" si="46"/>
        <v/>
      </c>
      <c r="Y152" s="59" t="str">
        <f t="shared" si="50"/>
        <v/>
      </c>
      <c r="Z152" s="59" t="str">
        <f t="shared" si="50"/>
        <v/>
      </c>
      <c r="AA152" s="60" t="str">
        <f t="shared" si="50"/>
        <v/>
      </c>
      <c r="AB152" s="60" t="str">
        <f t="shared" si="36"/>
        <v/>
      </c>
      <c r="AC152" s="74" t="str">
        <f t="shared" si="47"/>
        <v/>
      </c>
      <c r="AD152" s="74" t="str">
        <f t="shared" si="47"/>
        <v/>
      </c>
      <c r="AE152" s="75" t="str">
        <f t="shared" si="47"/>
        <v/>
      </c>
      <c r="AF152" s="60" t="str">
        <f t="shared" si="48"/>
        <v/>
      </c>
      <c r="AG152" s="60" t="str">
        <f>IFERROR(IF(X152&lt;&gt;"",IF(AF152&lt;&gt;"",VLOOKUP(AF152,'big site list'!$B$2:$C$343,2,FALSE),""),""),Preplist!$F$21)</f>
        <v/>
      </c>
      <c r="AI152" s="42">
        <v>149</v>
      </c>
      <c r="AM152" s="42" t="str">
        <f>IF(X152&lt;&gt;"",AND($Y152&gt;=DATEVALUE("01/01/1900"),$Y152&lt;Lookups!$A$10),"")</f>
        <v/>
      </c>
      <c r="AN152" s="42" t="str">
        <f>IF(X152&lt;&gt;"",AND($Z152&gt;=DATEVALUE("01/01/2020"),$Z152&lt;=Lookups!$A$10),"")</f>
        <v/>
      </c>
      <c r="AO152" s="42" t="str">
        <f>IF(X152&lt;&gt;"",IFERROR(VLOOKUP(AA152,Lookups!$A$2:$A$6,1,FALSE),FALSE),"")</f>
        <v/>
      </c>
      <c r="AP152" s="42" t="b">
        <f t="shared" si="49"/>
        <v>1</v>
      </c>
      <c r="AQ152" s="42" t="str">
        <f>IF(X152&lt;&gt;"",IFERROR(VLOOKUP(AC152,Lookups!$A$24:$A$26,1,FALSE),FALSE),"")</f>
        <v/>
      </c>
      <c r="AR152" s="42" t="str">
        <f>IF(X152&lt;&gt;"",IFERROR(VLOOKUP(AD152,Lookups!$A$30:$A$34,1,FALSE),FALSE),"")</f>
        <v/>
      </c>
      <c r="AS152" s="42" t="str">
        <f>IF(X152&lt;&gt;"",AND($AE152&gt;=DATEVALUE("01/01/2020"),$AE152&lt;=Lookups!$A$10),"")</f>
        <v/>
      </c>
    </row>
    <row r="153" spans="1:45" x14ac:dyDescent="0.35">
      <c r="A153" s="41"/>
      <c r="B153" s="67"/>
      <c r="C153" s="40"/>
      <c r="D153" s="69"/>
      <c r="E153" s="40"/>
      <c r="F153" s="70"/>
      <c r="G153" s="36"/>
      <c r="H153" s="53"/>
      <c r="I153" s="36"/>
      <c r="J153" s="36"/>
      <c r="K153" s="72"/>
      <c r="L153" s="83"/>
      <c r="M153" s="62" t="str">
        <f t="shared" si="37"/>
        <v/>
      </c>
      <c r="N153" s="18" t="str">
        <f t="shared" si="38"/>
        <v/>
      </c>
      <c r="O153" s="18" t="e">
        <f t="shared" si="39"/>
        <v>#VALUE!</v>
      </c>
      <c r="P153" s="18" t="e">
        <f t="shared" si="40"/>
        <v>#VALUE!</v>
      </c>
      <c r="Q153" s="18" t="str">
        <f t="shared" si="41"/>
        <v/>
      </c>
      <c r="R153" s="18" t="e">
        <f t="shared" si="42"/>
        <v>#VALUE!</v>
      </c>
      <c r="S153" s="18">
        <f t="shared" si="43"/>
        <v>0</v>
      </c>
      <c r="T153" s="18" t="e">
        <f t="shared" si="44"/>
        <v>#VALUE!</v>
      </c>
      <c r="U153" s="26" t="str">
        <f t="shared" si="45"/>
        <v>OK</v>
      </c>
      <c r="V153" s="21" t="str">
        <f>IF(X153="","",IF(Lookups!$A$16=0,"Main Site not selected",Lookups!$A$16))</f>
        <v/>
      </c>
      <c r="W153" s="21" t="str">
        <f>IF(X153="","",IF(Lookups!$A$17=0,"Main Site not selected",Lookups!$A$17))</f>
        <v/>
      </c>
      <c r="X153" s="60" t="str">
        <f t="shared" si="46"/>
        <v/>
      </c>
      <c r="Y153" s="59" t="str">
        <f t="shared" si="50"/>
        <v/>
      </c>
      <c r="Z153" s="59" t="str">
        <f t="shared" si="50"/>
        <v/>
      </c>
      <c r="AA153" s="60" t="str">
        <f t="shared" si="50"/>
        <v/>
      </c>
      <c r="AB153" s="60" t="str">
        <f t="shared" si="36"/>
        <v/>
      </c>
      <c r="AC153" s="74" t="str">
        <f t="shared" si="47"/>
        <v/>
      </c>
      <c r="AD153" s="74" t="str">
        <f t="shared" si="47"/>
        <v/>
      </c>
      <c r="AE153" s="75" t="str">
        <f t="shared" si="47"/>
        <v/>
      </c>
      <c r="AF153" s="60" t="str">
        <f t="shared" si="48"/>
        <v/>
      </c>
      <c r="AG153" s="60" t="str">
        <f>IFERROR(IF(X153&lt;&gt;"",IF(AF153&lt;&gt;"",VLOOKUP(AF153,'big site list'!$B$2:$C$343,2,FALSE),""),""),Preplist!$F$21)</f>
        <v/>
      </c>
      <c r="AI153" s="42">
        <v>150</v>
      </c>
      <c r="AM153" s="42" t="str">
        <f>IF(X153&lt;&gt;"",AND($Y153&gt;=DATEVALUE("01/01/1900"),$Y153&lt;Lookups!$A$10),"")</f>
        <v/>
      </c>
      <c r="AN153" s="42" t="str">
        <f>IF(X153&lt;&gt;"",AND($Z153&gt;=DATEVALUE("01/01/2020"),$Z153&lt;=Lookups!$A$10),"")</f>
        <v/>
      </c>
      <c r="AO153" s="42" t="str">
        <f>IF(X153&lt;&gt;"",IFERROR(VLOOKUP(AA153,Lookups!$A$2:$A$6,1,FALSE),FALSE),"")</f>
        <v/>
      </c>
      <c r="AP153" s="42" t="b">
        <f t="shared" si="49"/>
        <v>1</v>
      </c>
      <c r="AQ153" s="42" t="str">
        <f>IF(X153&lt;&gt;"",IFERROR(VLOOKUP(AC153,Lookups!$A$24:$A$26,1,FALSE),FALSE),"")</f>
        <v/>
      </c>
      <c r="AR153" s="42" t="str">
        <f>IF(X153&lt;&gt;"",IFERROR(VLOOKUP(AD153,Lookups!$A$30:$A$34,1,FALSE),FALSE),"")</f>
        <v/>
      </c>
      <c r="AS153" s="42" t="str">
        <f>IF(X153&lt;&gt;"",AND($AE153&gt;=DATEVALUE("01/01/2020"),$AE153&lt;=Lookups!$A$10),"")</f>
        <v/>
      </c>
    </row>
    <row r="154" spans="1:45" x14ac:dyDescent="0.35">
      <c r="A154" s="41"/>
      <c r="B154" s="67"/>
      <c r="C154" s="40"/>
      <c r="D154" s="69"/>
      <c r="E154" s="40"/>
      <c r="F154" s="70"/>
      <c r="G154" s="36"/>
      <c r="H154" s="53"/>
      <c r="I154" s="36"/>
      <c r="J154" s="36"/>
      <c r="K154" s="72"/>
      <c r="L154" s="83"/>
      <c r="M154" s="62" t="str">
        <f t="shared" si="37"/>
        <v/>
      </c>
      <c r="N154" s="18" t="str">
        <f t="shared" si="38"/>
        <v/>
      </c>
      <c r="O154" s="18" t="e">
        <f t="shared" si="39"/>
        <v>#VALUE!</v>
      </c>
      <c r="P154" s="18" t="e">
        <f t="shared" si="40"/>
        <v>#VALUE!</v>
      </c>
      <c r="Q154" s="18" t="str">
        <f t="shared" si="41"/>
        <v/>
      </c>
      <c r="R154" s="18" t="e">
        <f t="shared" si="42"/>
        <v>#VALUE!</v>
      </c>
      <c r="S154" s="18">
        <f t="shared" si="43"/>
        <v>0</v>
      </c>
      <c r="T154" s="18" t="e">
        <f t="shared" si="44"/>
        <v>#VALUE!</v>
      </c>
      <c r="U154" s="26" t="str">
        <f t="shared" si="45"/>
        <v>OK</v>
      </c>
      <c r="V154" s="21" t="str">
        <f>IF(X154="","",IF(Lookups!$A$16=0,"Main Site not selected",Lookups!$A$16))</f>
        <v/>
      </c>
      <c r="W154" s="21" t="str">
        <f>IF(X154="","",IF(Lookups!$A$17=0,"Main Site not selected",Lookups!$A$17))</f>
        <v/>
      </c>
      <c r="X154" s="60" t="str">
        <f t="shared" si="46"/>
        <v/>
      </c>
      <c r="Y154" s="59" t="str">
        <f t="shared" si="50"/>
        <v/>
      </c>
      <c r="Z154" s="59" t="str">
        <f t="shared" si="50"/>
        <v/>
      </c>
      <c r="AA154" s="60" t="str">
        <f t="shared" si="50"/>
        <v/>
      </c>
      <c r="AB154" s="60" t="str">
        <f t="shared" si="36"/>
        <v/>
      </c>
      <c r="AC154" s="74" t="str">
        <f t="shared" si="47"/>
        <v/>
      </c>
      <c r="AD154" s="74" t="str">
        <f t="shared" si="47"/>
        <v/>
      </c>
      <c r="AE154" s="75" t="str">
        <f t="shared" si="47"/>
        <v/>
      </c>
      <c r="AF154" s="60" t="str">
        <f t="shared" si="48"/>
        <v/>
      </c>
      <c r="AG154" s="60" t="str">
        <f>IFERROR(IF(X154&lt;&gt;"",IF(AF154&lt;&gt;"",VLOOKUP(AF154,'big site list'!$B$2:$C$343,2,FALSE),""),""),Preplist!$F$21)</f>
        <v/>
      </c>
      <c r="AI154" s="42">
        <v>151</v>
      </c>
      <c r="AM154" s="42" t="str">
        <f>IF(X154&lt;&gt;"",AND($Y154&gt;=DATEVALUE("01/01/1900"),$Y154&lt;Lookups!$A$10),"")</f>
        <v/>
      </c>
      <c r="AN154" s="42" t="str">
        <f>IF(X154&lt;&gt;"",AND($Z154&gt;=DATEVALUE("01/01/2020"),$Z154&lt;=Lookups!$A$10),"")</f>
        <v/>
      </c>
      <c r="AO154" s="42" t="str">
        <f>IF(X154&lt;&gt;"",IFERROR(VLOOKUP(AA154,Lookups!$A$2:$A$6,1,FALSE),FALSE),"")</f>
        <v/>
      </c>
      <c r="AP154" s="42" t="b">
        <f t="shared" si="49"/>
        <v>1</v>
      </c>
      <c r="AQ154" s="42" t="str">
        <f>IF(X154&lt;&gt;"",IFERROR(VLOOKUP(AC154,Lookups!$A$24:$A$26,1,FALSE),FALSE),"")</f>
        <v/>
      </c>
      <c r="AR154" s="42" t="str">
        <f>IF(X154&lt;&gt;"",IFERROR(VLOOKUP(AD154,Lookups!$A$30:$A$34,1,FALSE),FALSE),"")</f>
        <v/>
      </c>
      <c r="AS154" s="42" t="str">
        <f>IF(X154&lt;&gt;"",AND($AE154&gt;=DATEVALUE("01/01/2020"),$AE154&lt;=Lookups!$A$10),"")</f>
        <v/>
      </c>
    </row>
    <row r="155" spans="1:45" x14ac:dyDescent="0.35">
      <c r="A155" s="41"/>
      <c r="B155" s="67"/>
      <c r="C155" s="40"/>
      <c r="D155" s="69"/>
      <c r="E155" s="40"/>
      <c r="F155" s="70"/>
      <c r="G155" s="36"/>
      <c r="H155" s="53"/>
      <c r="I155" s="36"/>
      <c r="J155" s="36"/>
      <c r="K155" s="72"/>
      <c r="L155" s="83"/>
      <c r="M155" s="62" t="str">
        <f t="shared" si="37"/>
        <v/>
      </c>
      <c r="N155" s="18" t="str">
        <f t="shared" si="38"/>
        <v/>
      </c>
      <c r="O155" s="18" t="e">
        <f t="shared" si="39"/>
        <v>#VALUE!</v>
      </c>
      <c r="P155" s="18" t="e">
        <f t="shared" si="40"/>
        <v>#VALUE!</v>
      </c>
      <c r="Q155" s="18" t="str">
        <f t="shared" si="41"/>
        <v/>
      </c>
      <c r="R155" s="18" t="e">
        <f t="shared" si="42"/>
        <v>#VALUE!</v>
      </c>
      <c r="S155" s="18">
        <f t="shared" si="43"/>
        <v>0</v>
      </c>
      <c r="T155" s="18" t="e">
        <f t="shared" si="44"/>
        <v>#VALUE!</v>
      </c>
      <c r="U155" s="26" t="str">
        <f t="shared" si="45"/>
        <v>OK</v>
      </c>
      <c r="V155" s="21" t="str">
        <f>IF(X155="","",IF(Lookups!$A$16=0,"Main Site not selected",Lookups!$A$16))</f>
        <v/>
      </c>
      <c r="W155" s="21" t="str">
        <f>IF(X155="","",IF(Lookups!$A$17=0,"Main Site not selected",Lookups!$A$17))</f>
        <v/>
      </c>
      <c r="X155" s="60" t="str">
        <f t="shared" si="46"/>
        <v/>
      </c>
      <c r="Y155" s="59" t="str">
        <f t="shared" si="50"/>
        <v/>
      </c>
      <c r="Z155" s="59" t="str">
        <f t="shared" si="50"/>
        <v/>
      </c>
      <c r="AA155" s="60" t="str">
        <f t="shared" si="50"/>
        <v/>
      </c>
      <c r="AB155" s="60" t="str">
        <f t="shared" si="36"/>
        <v/>
      </c>
      <c r="AC155" s="74" t="str">
        <f t="shared" si="47"/>
        <v/>
      </c>
      <c r="AD155" s="74" t="str">
        <f t="shared" si="47"/>
        <v/>
      </c>
      <c r="AE155" s="75" t="str">
        <f t="shared" si="47"/>
        <v/>
      </c>
      <c r="AF155" s="60" t="str">
        <f t="shared" si="48"/>
        <v/>
      </c>
      <c r="AG155" s="60" t="str">
        <f>IFERROR(IF(X155&lt;&gt;"",IF(AF155&lt;&gt;"",VLOOKUP(AF155,'big site list'!$B$2:$C$343,2,FALSE),""),""),Preplist!$F$21)</f>
        <v/>
      </c>
      <c r="AI155" s="42">
        <v>152</v>
      </c>
      <c r="AM155" s="42" t="str">
        <f>IF(X155&lt;&gt;"",AND($Y155&gt;=DATEVALUE("01/01/1900"),$Y155&lt;Lookups!$A$10),"")</f>
        <v/>
      </c>
      <c r="AN155" s="42" t="str">
        <f>IF(X155&lt;&gt;"",AND($Z155&gt;=DATEVALUE("01/01/2020"),$Z155&lt;=Lookups!$A$10),"")</f>
        <v/>
      </c>
      <c r="AO155" s="42" t="str">
        <f>IF(X155&lt;&gt;"",IFERROR(VLOOKUP(AA155,Lookups!$A$2:$A$6,1,FALSE),FALSE),"")</f>
        <v/>
      </c>
      <c r="AP155" s="42" t="b">
        <f t="shared" si="49"/>
        <v>1</v>
      </c>
      <c r="AQ155" s="42" t="str">
        <f>IF(X155&lt;&gt;"",IFERROR(VLOOKUP(AC155,Lookups!$A$24:$A$26,1,FALSE),FALSE),"")</f>
        <v/>
      </c>
      <c r="AR155" s="42" t="str">
        <f>IF(X155&lt;&gt;"",IFERROR(VLOOKUP(AD155,Lookups!$A$30:$A$34,1,FALSE),FALSE),"")</f>
        <v/>
      </c>
      <c r="AS155" s="42" t="str">
        <f>IF(X155&lt;&gt;"",AND($AE155&gt;=DATEVALUE("01/01/2020"),$AE155&lt;=Lookups!$A$10),"")</f>
        <v/>
      </c>
    </row>
    <row r="156" spans="1:45" x14ac:dyDescent="0.35">
      <c r="A156" s="41"/>
      <c r="B156" s="67"/>
      <c r="C156" s="40"/>
      <c r="D156" s="69"/>
      <c r="E156" s="40"/>
      <c r="F156" s="70"/>
      <c r="G156" s="36"/>
      <c r="H156" s="53"/>
      <c r="I156" s="36"/>
      <c r="J156" s="36"/>
      <c r="K156" s="72"/>
      <c r="L156" s="83"/>
      <c r="M156" s="62" t="str">
        <f t="shared" si="37"/>
        <v/>
      </c>
      <c r="N156" s="18" t="str">
        <f t="shared" si="38"/>
        <v/>
      </c>
      <c r="O156" s="18" t="e">
        <f t="shared" si="39"/>
        <v>#VALUE!</v>
      </c>
      <c r="P156" s="18" t="e">
        <f t="shared" si="40"/>
        <v>#VALUE!</v>
      </c>
      <c r="Q156" s="18" t="str">
        <f t="shared" si="41"/>
        <v/>
      </c>
      <c r="R156" s="18" t="e">
        <f t="shared" si="42"/>
        <v>#VALUE!</v>
      </c>
      <c r="S156" s="18">
        <f t="shared" si="43"/>
        <v>0</v>
      </c>
      <c r="T156" s="18" t="e">
        <f t="shared" si="44"/>
        <v>#VALUE!</v>
      </c>
      <c r="U156" s="26" t="str">
        <f t="shared" si="45"/>
        <v>OK</v>
      </c>
      <c r="V156" s="21" t="str">
        <f>IF(X156="","",IF(Lookups!$A$16=0,"Main Site not selected",Lookups!$A$16))</f>
        <v/>
      </c>
      <c r="W156" s="21" t="str">
        <f>IF(X156="","",IF(Lookups!$A$17=0,"Main Site not selected",Lookups!$A$17))</f>
        <v/>
      </c>
      <c r="X156" s="60" t="str">
        <f t="shared" si="46"/>
        <v/>
      </c>
      <c r="Y156" s="59" t="str">
        <f t="shared" si="50"/>
        <v/>
      </c>
      <c r="Z156" s="59" t="str">
        <f t="shared" si="50"/>
        <v/>
      </c>
      <c r="AA156" s="60" t="str">
        <f t="shared" si="50"/>
        <v/>
      </c>
      <c r="AB156" s="60" t="str">
        <f t="shared" si="36"/>
        <v/>
      </c>
      <c r="AC156" s="74" t="str">
        <f t="shared" si="47"/>
        <v/>
      </c>
      <c r="AD156" s="74" t="str">
        <f t="shared" si="47"/>
        <v/>
      </c>
      <c r="AE156" s="75" t="str">
        <f t="shared" si="47"/>
        <v/>
      </c>
      <c r="AF156" s="60" t="str">
        <f t="shared" si="48"/>
        <v/>
      </c>
      <c r="AG156" s="60" t="str">
        <f>IFERROR(IF(X156&lt;&gt;"",IF(AF156&lt;&gt;"",VLOOKUP(AF156,'big site list'!$B$2:$C$343,2,FALSE),""),""),Preplist!$F$21)</f>
        <v/>
      </c>
      <c r="AI156" s="42">
        <v>153</v>
      </c>
      <c r="AM156" s="42" t="str">
        <f>IF(X156&lt;&gt;"",AND($Y156&gt;=DATEVALUE("01/01/1900"),$Y156&lt;Lookups!$A$10),"")</f>
        <v/>
      </c>
      <c r="AN156" s="42" t="str">
        <f>IF(X156&lt;&gt;"",AND($Z156&gt;=DATEVALUE("01/01/2020"),$Z156&lt;=Lookups!$A$10),"")</f>
        <v/>
      </c>
      <c r="AO156" s="42" t="str">
        <f>IF(X156&lt;&gt;"",IFERROR(VLOOKUP(AA156,Lookups!$A$2:$A$6,1,FALSE),FALSE),"")</f>
        <v/>
      </c>
      <c r="AP156" s="42" t="b">
        <f t="shared" si="49"/>
        <v>1</v>
      </c>
      <c r="AQ156" s="42" t="str">
        <f>IF(X156&lt;&gt;"",IFERROR(VLOOKUP(AC156,Lookups!$A$24:$A$26,1,FALSE),FALSE),"")</f>
        <v/>
      </c>
      <c r="AR156" s="42" t="str">
        <f>IF(X156&lt;&gt;"",IFERROR(VLOOKUP(AD156,Lookups!$A$30:$A$34,1,FALSE),FALSE),"")</f>
        <v/>
      </c>
      <c r="AS156" s="42" t="str">
        <f>IF(X156&lt;&gt;"",AND($AE156&gt;=DATEVALUE("01/01/2020"),$AE156&lt;=Lookups!$A$10),"")</f>
        <v/>
      </c>
    </row>
    <row r="157" spans="1:45" x14ac:dyDescent="0.35">
      <c r="A157" s="41"/>
      <c r="B157" s="67"/>
      <c r="C157" s="40"/>
      <c r="D157" s="69"/>
      <c r="E157" s="40"/>
      <c r="F157" s="70"/>
      <c r="G157" s="36"/>
      <c r="H157" s="53"/>
      <c r="I157" s="36"/>
      <c r="J157" s="36"/>
      <c r="K157" s="72"/>
      <c r="L157" s="83"/>
      <c r="M157" s="62" t="str">
        <f t="shared" si="37"/>
        <v/>
      </c>
      <c r="N157" s="18" t="str">
        <f t="shared" si="38"/>
        <v/>
      </c>
      <c r="O157" s="18" t="e">
        <f t="shared" si="39"/>
        <v>#VALUE!</v>
      </c>
      <c r="P157" s="18" t="e">
        <f t="shared" si="40"/>
        <v>#VALUE!</v>
      </c>
      <c r="Q157" s="18" t="str">
        <f t="shared" si="41"/>
        <v/>
      </c>
      <c r="R157" s="18" t="e">
        <f t="shared" si="42"/>
        <v>#VALUE!</v>
      </c>
      <c r="S157" s="18">
        <f t="shared" si="43"/>
        <v>0</v>
      </c>
      <c r="T157" s="18" t="e">
        <f t="shared" si="44"/>
        <v>#VALUE!</v>
      </c>
      <c r="U157" s="26" t="str">
        <f t="shared" si="45"/>
        <v>OK</v>
      </c>
      <c r="V157" s="21" t="str">
        <f>IF(X157="","",IF(Lookups!$A$16=0,"Main Site not selected",Lookups!$A$16))</f>
        <v/>
      </c>
      <c r="W157" s="21" t="str">
        <f>IF(X157="","",IF(Lookups!$A$17=0,"Main Site not selected",Lookups!$A$17))</f>
        <v/>
      </c>
      <c r="X157" s="60" t="str">
        <f t="shared" si="46"/>
        <v/>
      </c>
      <c r="Y157" s="59" t="str">
        <f t="shared" si="50"/>
        <v/>
      </c>
      <c r="Z157" s="59" t="str">
        <f t="shared" si="50"/>
        <v/>
      </c>
      <c r="AA157" s="60" t="str">
        <f t="shared" si="50"/>
        <v/>
      </c>
      <c r="AB157" s="60" t="str">
        <f t="shared" si="36"/>
        <v/>
      </c>
      <c r="AC157" s="74" t="str">
        <f t="shared" si="47"/>
        <v/>
      </c>
      <c r="AD157" s="74" t="str">
        <f t="shared" si="47"/>
        <v/>
      </c>
      <c r="AE157" s="75" t="str">
        <f t="shared" si="47"/>
        <v/>
      </c>
      <c r="AF157" s="60" t="str">
        <f t="shared" si="48"/>
        <v/>
      </c>
      <c r="AG157" s="60" t="str">
        <f>IFERROR(IF(X157&lt;&gt;"",IF(AF157&lt;&gt;"",VLOOKUP(AF157,'big site list'!$B$2:$C$343,2,FALSE),""),""),Preplist!$F$21)</f>
        <v/>
      </c>
      <c r="AI157" s="42">
        <v>154</v>
      </c>
      <c r="AM157" s="42" t="str">
        <f>IF(X157&lt;&gt;"",AND($Y157&gt;=DATEVALUE("01/01/1900"),$Y157&lt;Lookups!$A$10),"")</f>
        <v/>
      </c>
      <c r="AN157" s="42" t="str">
        <f>IF(X157&lt;&gt;"",AND($Z157&gt;=DATEVALUE("01/01/2020"),$Z157&lt;=Lookups!$A$10),"")</f>
        <v/>
      </c>
      <c r="AO157" s="42" t="str">
        <f>IF(X157&lt;&gt;"",IFERROR(VLOOKUP(AA157,Lookups!$A$2:$A$6,1,FALSE),FALSE),"")</f>
        <v/>
      </c>
      <c r="AP157" s="42" t="b">
        <f t="shared" si="49"/>
        <v>1</v>
      </c>
      <c r="AQ157" s="42" t="str">
        <f>IF(X157&lt;&gt;"",IFERROR(VLOOKUP(AC157,Lookups!$A$24:$A$26,1,FALSE),FALSE),"")</f>
        <v/>
      </c>
      <c r="AR157" s="42" t="str">
        <f>IF(X157&lt;&gt;"",IFERROR(VLOOKUP(AD157,Lookups!$A$30:$A$34,1,FALSE),FALSE),"")</f>
        <v/>
      </c>
      <c r="AS157" s="42" t="str">
        <f>IF(X157&lt;&gt;"",AND($AE157&gt;=DATEVALUE("01/01/2020"),$AE157&lt;=Lookups!$A$10),"")</f>
        <v/>
      </c>
    </row>
    <row r="158" spans="1:45" x14ac:dyDescent="0.35">
      <c r="A158" s="41"/>
      <c r="B158" s="67"/>
      <c r="C158" s="40"/>
      <c r="D158" s="69"/>
      <c r="E158" s="40"/>
      <c r="F158" s="70"/>
      <c r="G158" s="36"/>
      <c r="H158" s="53"/>
      <c r="I158" s="36"/>
      <c r="J158" s="36"/>
      <c r="K158" s="72"/>
      <c r="L158" s="83"/>
      <c r="M158" s="62" t="str">
        <f t="shared" si="37"/>
        <v/>
      </c>
      <c r="N158" s="18" t="str">
        <f t="shared" si="38"/>
        <v/>
      </c>
      <c r="O158" s="18" t="e">
        <f t="shared" si="39"/>
        <v>#VALUE!</v>
      </c>
      <c r="P158" s="18" t="e">
        <f t="shared" si="40"/>
        <v>#VALUE!</v>
      </c>
      <c r="Q158" s="18" t="str">
        <f t="shared" si="41"/>
        <v/>
      </c>
      <c r="R158" s="18" t="e">
        <f t="shared" si="42"/>
        <v>#VALUE!</v>
      </c>
      <c r="S158" s="18">
        <f t="shared" si="43"/>
        <v>0</v>
      </c>
      <c r="T158" s="18" t="e">
        <f t="shared" si="44"/>
        <v>#VALUE!</v>
      </c>
      <c r="U158" s="26" t="str">
        <f t="shared" si="45"/>
        <v>OK</v>
      </c>
      <c r="V158" s="21" t="str">
        <f>IF(X158="","",IF(Lookups!$A$16=0,"Main Site not selected",Lookups!$A$16))</f>
        <v/>
      </c>
      <c r="W158" s="21" t="str">
        <f>IF(X158="","",IF(Lookups!$A$17=0,"Main Site not selected",Lookups!$A$17))</f>
        <v/>
      </c>
      <c r="X158" s="60" t="str">
        <f t="shared" si="46"/>
        <v/>
      </c>
      <c r="Y158" s="59" t="str">
        <f t="shared" si="50"/>
        <v/>
      </c>
      <c r="Z158" s="59" t="str">
        <f t="shared" si="50"/>
        <v/>
      </c>
      <c r="AA158" s="60" t="str">
        <f t="shared" si="50"/>
        <v/>
      </c>
      <c r="AB158" s="60" t="str">
        <f t="shared" si="36"/>
        <v/>
      </c>
      <c r="AC158" s="74" t="str">
        <f t="shared" si="47"/>
        <v/>
      </c>
      <c r="AD158" s="74" t="str">
        <f t="shared" si="47"/>
        <v/>
      </c>
      <c r="AE158" s="75" t="str">
        <f t="shared" si="47"/>
        <v/>
      </c>
      <c r="AF158" s="60" t="str">
        <f t="shared" si="48"/>
        <v/>
      </c>
      <c r="AG158" s="60" t="str">
        <f>IFERROR(IF(X158&lt;&gt;"",IF(AF158&lt;&gt;"",VLOOKUP(AF158,'big site list'!$B$2:$C$343,2,FALSE),""),""),Preplist!$F$21)</f>
        <v/>
      </c>
      <c r="AI158" s="42">
        <v>155</v>
      </c>
      <c r="AM158" s="42" t="str">
        <f>IF(X158&lt;&gt;"",AND($Y158&gt;=DATEVALUE("01/01/1900"),$Y158&lt;Lookups!$A$10),"")</f>
        <v/>
      </c>
      <c r="AN158" s="42" t="str">
        <f>IF(X158&lt;&gt;"",AND($Z158&gt;=DATEVALUE("01/01/2020"),$Z158&lt;=Lookups!$A$10),"")</f>
        <v/>
      </c>
      <c r="AO158" s="42" t="str">
        <f>IF(X158&lt;&gt;"",IFERROR(VLOOKUP(AA158,Lookups!$A$2:$A$6,1,FALSE),FALSE),"")</f>
        <v/>
      </c>
      <c r="AP158" s="42" t="b">
        <f t="shared" si="49"/>
        <v>1</v>
      </c>
      <c r="AQ158" s="42" t="str">
        <f>IF(X158&lt;&gt;"",IFERROR(VLOOKUP(AC158,Lookups!$A$24:$A$26,1,FALSE),FALSE),"")</f>
        <v/>
      </c>
      <c r="AR158" s="42" t="str">
        <f>IF(X158&lt;&gt;"",IFERROR(VLOOKUP(AD158,Lookups!$A$30:$A$34,1,FALSE),FALSE),"")</f>
        <v/>
      </c>
      <c r="AS158" s="42" t="str">
        <f>IF(X158&lt;&gt;"",AND($AE158&gt;=DATEVALUE("01/01/2020"),$AE158&lt;=Lookups!$A$10),"")</f>
        <v/>
      </c>
    </row>
    <row r="159" spans="1:45" x14ac:dyDescent="0.35">
      <c r="A159" s="41"/>
      <c r="B159" s="67"/>
      <c r="C159" s="40"/>
      <c r="D159" s="69"/>
      <c r="E159" s="40"/>
      <c r="F159" s="70"/>
      <c r="G159" s="36"/>
      <c r="H159" s="53"/>
      <c r="I159" s="36"/>
      <c r="J159" s="36"/>
      <c r="K159" s="72"/>
      <c r="L159" s="83"/>
      <c r="M159" s="62" t="str">
        <f t="shared" si="37"/>
        <v/>
      </c>
      <c r="N159" s="18" t="str">
        <f t="shared" si="38"/>
        <v/>
      </c>
      <c r="O159" s="18" t="e">
        <f t="shared" si="39"/>
        <v>#VALUE!</v>
      </c>
      <c r="P159" s="18" t="e">
        <f t="shared" si="40"/>
        <v>#VALUE!</v>
      </c>
      <c r="Q159" s="18" t="str">
        <f t="shared" si="41"/>
        <v/>
      </c>
      <c r="R159" s="18" t="e">
        <f t="shared" si="42"/>
        <v>#VALUE!</v>
      </c>
      <c r="S159" s="18">
        <f t="shared" si="43"/>
        <v>0</v>
      </c>
      <c r="T159" s="18" t="e">
        <f t="shared" si="44"/>
        <v>#VALUE!</v>
      </c>
      <c r="U159" s="26" t="str">
        <f t="shared" si="45"/>
        <v>OK</v>
      </c>
      <c r="V159" s="21" t="str">
        <f>IF(X159="","",IF(Lookups!$A$16=0,"Main Site not selected",Lookups!$A$16))</f>
        <v/>
      </c>
      <c r="W159" s="21" t="str">
        <f>IF(X159="","",IF(Lookups!$A$17=0,"Main Site not selected",Lookups!$A$17))</f>
        <v/>
      </c>
      <c r="X159" s="60" t="str">
        <f t="shared" si="46"/>
        <v/>
      </c>
      <c r="Y159" s="59" t="str">
        <f t="shared" si="50"/>
        <v/>
      </c>
      <c r="Z159" s="59" t="str">
        <f t="shared" si="50"/>
        <v/>
      </c>
      <c r="AA159" s="60" t="str">
        <f t="shared" si="50"/>
        <v/>
      </c>
      <c r="AB159" s="60" t="str">
        <f t="shared" si="36"/>
        <v/>
      </c>
      <c r="AC159" s="74" t="str">
        <f t="shared" si="47"/>
        <v/>
      </c>
      <c r="AD159" s="74" t="str">
        <f t="shared" si="47"/>
        <v/>
      </c>
      <c r="AE159" s="75" t="str">
        <f t="shared" si="47"/>
        <v/>
      </c>
      <c r="AF159" s="60" t="str">
        <f t="shared" si="48"/>
        <v/>
      </c>
      <c r="AG159" s="60" t="str">
        <f>IFERROR(IF(X159&lt;&gt;"",IF(AF159&lt;&gt;"",VLOOKUP(AF159,'big site list'!$B$2:$C$343,2,FALSE),""),""),Preplist!$F$21)</f>
        <v/>
      </c>
      <c r="AI159" s="42">
        <v>156</v>
      </c>
      <c r="AM159" s="42" t="str">
        <f>IF(X159&lt;&gt;"",AND($Y159&gt;=DATEVALUE("01/01/1900"),$Y159&lt;Lookups!$A$10),"")</f>
        <v/>
      </c>
      <c r="AN159" s="42" t="str">
        <f>IF(X159&lt;&gt;"",AND($Z159&gt;=DATEVALUE("01/01/2020"),$Z159&lt;=Lookups!$A$10),"")</f>
        <v/>
      </c>
      <c r="AO159" s="42" t="str">
        <f>IF(X159&lt;&gt;"",IFERROR(VLOOKUP(AA159,Lookups!$A$2:$A$6,1,FALSE),FALSE),"")</f>
        <v/>
      </c>
      <c r="AP159" s="42" t="b">
        <f t="shared" si="49"/>
        <v>1</v>
      </c>
      <c r="AQ159" s="42" t="str">
        <f>IF(X159&lt;&gt;"",IFERROR(VLOOKUP(AC159,Lookups!$A$24:$A$26,1,FALSE),FALSE),"")</f>
        <v/>
      </c>
      <c r="AR159" s="42" t="str">
        <f>IF(X159&lt;&gt;"",IFERROR(VLOOKUP(AD159,Lookups!$A$30:$A$34,1,FALSE),FALSE),"")</f>
        <v/>
      </c>
      <c r="AS159" s="42" t="str">
        <f>IF(X159&lt;&gt;"",AND($AE159&gt;=DATEVALUE("01/01/2020"),$AE159&lt;=Lookups!$A$10),"")</f>
        <v/>
      </c>
    </row>
    <row r="160" spans="1:45" x14ac:dyDescent="0.35">
      <c r="A160" s="41"/>
      <c r="B160" s="67"/>
      <c r="C160" s="40"/>
      <c r="D160" s="69"/>
      <c r="E160" s="40"/>
      <c r="F160" s="70"/>
      <c r="G160" s="36"/>
      <c r="H160" s="53"/>
      <c r="I160" s="36"/>
      <c r="J160" s="36"/>
      <c r="K160" s="72"/>
      <c r="L160" s="83"/>
      <c r="M160" s="62" t="str">
        <f t="shared" si="37"/>
        <v/>
      </c>
      <c r="N160" s="18" t="str">
        <f t="shared" si="38"/>
        <v/>
      </c>
      <c r="O160" s="18" t="e">
        <f t="shared" si="39"/>
        <v>#VALUE!</v>
      </c>
      <c r="P160" s="18" t="e">
        <f t="shared" si="40"/>
        <v>#VALUE!</v>
      </c>
      <c r="Q160" s="18" t="str">
        <f t="shared" si="41"/>
        <v/>
      </c>
      <c r="R160" s="18" t="e">
        <f t="shared" si="42"/>
        <v>#VALUE!</v>
      </c>
      <c r="S160" s="18">
        <f t="shared" si="43"/>
        <v>0</v>
      </c>
      <c r="T160" s="18" t="e">
        <f t="shared" si="44"/>
        <v>#VALUE!</v>
      </c>
      <c r="U160" s="26" t="str">
        <f t="shared" si="45"/>
        <v>OK</v>
      </c>
      <c r="V160" s="21" t="str">
        <f>IF(X160="","",IF(Lookups!$A$16=0,"Main Site not selected",Lookups!$A$16))</f>
        <v/>
      </c>
      <c r="W160" s="21" t="str">
        <f>IF(X160="","",IF(Lookups!$A$17=0,"Main Site not selected",Lookups!$A$17))</f>
        <v/>
      </c>
      <c r="X160" s="60" t="str">
        <f t="shared" si="46"/>
        <v/>
      </c>
      <c r="Y160" s="59" t="str">
        <f t="shared" si="50"/>
        <v/>
      </c>
      <c r="Z160" s="59" t="str">
        <f t="shared" si="50"/>
        <v/>
      </c>
      <c r="AA160" s="60" t="str">
        <f t="shared" si="50"/>
        <v/>
      </c>
      <c r="AB160" s="60" t="str">
        <f t="shared" si="36"/>
        <v/>
      </c>
      <c r="AC160" s="74" t="str">
        <f t="shared" si="47"/>
        <v/>
      </c>
      <c r="AD160" s="74" t="str">
        <f t="shared" si="47"/>
        <v/>
      </c>
      <c r="AE160" s="75" t="str">
        <f t="shared" si="47"/>
        <v/>
      </c>
      <c r="AF160" s="60" t="str">
        <f t="shared" si="48"/>
        <v/>
      </c>
      <c r="AG160" s="60" t="str">
        <f>IFERROR(IF(X160&lt;&gt;"",IF(AF160&lt;&gt;"",VLOOKUP(AF160,'big site list'!$B$2:$C$343,2,FALSE),""),""),Preplist!$F$21)</f>
        <v/>
      </c>
      <c r="AI160" s="42">
        <v>157</v>
      </c>
      <c r="AM160" s="42" t="str">
        <f>IF(X160&lt;&gt;"",AND($Y160&gt;=DATEVALUE("01/01/1900"),$Y160&lt;Lookups!$A$10),"")</f>
        <v/>
      </c>
      <c r="AN160" s="42" t="str">
        <f>IF(X160&lt;&gt;"",AND($Z160&gt;=DATEVALUE("01/01/2020"),$Z160&lt;=Lookups!$A$10),"")</f>
        <v/>
      </c>
      <c r="AO160" s="42" t="str">
        <f>IF(X160&lt;&gt;"",IFERROR(VLOOKUP(AA160,Lookups!$A$2:$A$6,1,FALSE),FALSE),"")</f>
        <v/>
      </c>
      <c r="AP160" s="42" t="b">
        <f t="shared" si="49"/>
        <v>1</v>
      </c>
      <c r="AQ160" s="42" t="str">
        <f>IF(X160&lt;&gt;"",IFERROR(VLOOKUP(AC160,Lookups!$A$24:$A$26,1,FALSE),FALSE),"")</f>
        <v/>
      </c>
      <c r="AR160" s="42" t="str">
        <f>IF(X160&lt;&gt;"",IFERROR(VLOOKUP(AD160,Lookups!$A$30:$A$34,1,FALSE),FALSE),"")</f>
        <v/>
      </c>
      <c r="AS160" s="42" t="str">
        <f>IF(X160&lt;&gt;"",AND($AE160&gt;=DATEVALUE("01/01/2020"),$AE160&lt;=Lookups!$A$10),"")</f>
        <v/>
      </c>
    </row>
    <row r="161" spans="1:45" x14ac:dyDescent="0.35">
      <c r="A161" s="41"/>
      <c r="B161" s="67"/>
      <c r="C161" s="40"/>
      <c r="D161" s="69"/>
      <c r="E161" s="40"/>
      <c r="F161" s="70"/>
      <c r="G161" s="36"/>
      <c r="H161" s="53"/>
      <c r="I161" s="36"/>
      <c r="J161" s="36"/>
      <c r="K161" s="72"/>
      <c r="L161" s="83"/>
      <c r="M161" s="62" t="str">
        <f t="shared" si="37"/>
        <v/>
      </c>
      <c r="N161" s="18" t="str">
        <f t="shared" si="38"/>
        <v/>
      </c>
      <c r="O161" s="18" t="e">
        <f t="shared" si="39"/>
        <v>#VALUE!</v>
      </c>
      <c r="P161" s="18" t="e">
        <f t="shared" si="40"/>
        <v>#VALUE!</v>
      </c>
      <c r="Q161" s="18" t="str">
        <f t="shared" si="41"/>
        <v/>
      </c>
      <c r="R161" s="18" t="e">
        <f t="shared" si="42"/>
        <v>#VALUE!</v>
      </c>
      <c r="S161" s="18">
        <f t="shared" si="43"/>
        <v>0</v>
      </c>
      <c r="T161" s="18" t="e">
        <f t="shared" si="44"/>
        <v>#VALUE!</v>
      </c>
      <c r="U161" s="26" t="str">
        <f t="shared" si="45"/>
        <v>OK</v>
      </c>
      <c r="V161" s="21" t="str">
        <f>IF(X161="","",IF(Lookups!$A$16=0,"Main Site not selected",Lookups!$A$16))</f>
        <v/>
      </c>
      <c r="W161" s="21" t="str">
        <f>IF(X161="","",IF(Lookups!$A$17=0,"Main Site not selected",Lookups!$A$17))</f>
        <v/>
      </c>
      <c r="X161" s="60" t="str">
        <f t="shared" si="46"/>
        <v/>
      </c>
      <c r="Y161" s="59" t="str">
        <f t="shared" si="50"/>
        <v/>
      </c>
      <c r="Z161" s="59" t="str">
        <f t="shared" si="50"/>
        <v/>
      </c>
      <c r="AA161" s="60" t="str">
        <f t="shared" si="50"/>
        <v/>
      </c>
      <c r="AB161" s="60" t="str">
        <f t="shared" si="36"/>
        <v/>
      </c>
      <c r="AC161" s="74" t="str">
        <f t="shared" si="47"/>
        <v/>
      </c>
      <c r="AD161" s="74" t="str">
        <f t="shared" si="47"/>
        <v/>
      </c>
      <c r="AE161" s="75" t="str">
        <f t="shared" si="47"/>
        <v/>
      </c>
      <c r="AF161" s="60" t="str">
        <f t="shared" si="48"/>
        <v/>
      </c>
      <c r="AG161" s="60" t="str">
        <f>IFERROR(IF(X161&lt;&gt;"",IF(AF161&lt;&gt;"",VLOOKUP(AF161,'big site list'!$B$2:$C$343,2,FALSE),""),""),Preplist!$F$21)</f>
        <v/>
      </c>
      <c r="AI161" s="42">
        <v>158</v>
      </c>
      <c r="AM161" s="42" t="str">
        <f>IF(X161&lt;&gt;"",AND($Y161&gt;=DATEVALUE("01/01/1900"),$Y161&lt;Lookups!$A$10),"")</f>
        <v/>
      </c>
      <c r="AN161" s="42" t="str">
        <f>IF(X161&lt;&gt;"",AND($Z161&gt;=DATEVALUE("01/01/2020"),$Z161&lt;=Lookups!$A$10),"")</f>
        <v/>
      </c>
      <c r="AO161" s="42" t="str">
        <f>IF(X161&lt;&gt;"",IFERROR(VLOOKUP(AA161,Lookups!$A$2:$A$6,1,FALSE),FALSE),"")</f>
        <v/>
      </c>
      <c r="AP161" s="42" t="b">
        <f t="shared" si="49"/>
        <v>1</v>
      </c>
      <c r="AQ161" s="42" t="str">
        <f>IF(X161&lt;&gt;"",IFERROR(VLOOKUP(AC161,Lookups!$A$24:$A$26,1,FALSE),FALSE),"")</f>
        <v/>
      </c>
      <c r="AR161" s="42" t="str">
        <f>IF(X161&lt;&gt;"",IFERROR(VLOOKUP(AD161,Lookups!$A$30:$A$34,1,FALSE),FALSE),"")</f>
        <v/>
      </c>
      <c r="AS161" s="42" t="str">
        <f>IF(X161&lt;&gt;"",AND($AE161&gt;=DATEVALUE("01/01/2020"),$AE161&lt;=Lookups!$A$10),"")</f>
        <v/>
      </c>
    </row>
    <row r="162" spans="1:45" x14ac:dyDescent="0.35">
      <c r="A162" s="41"/>
      <c r="B162" s="67"/>
      <c r="C162" s="40"/>
      <c r="D162" s="69"/>
      <c r="E162" s="40"/>
      <c r="F162" s="70"/>
      <c r="G162" s="36"/>
      <c r="H162" s="53"/>
      <c r="I162" s="36"/>
      <c r="J162" s="36"/>
      <c r="K162" s="72"/>
      <c r="L162" s="83"/>
      <c r="M162" s="62" t="str">
        <f t="shared" si="37"/>
        <v/>
      </c>
      <c r="N162" s="18" t="str">
        <f t="shared" si="38"/>
        <v/>
      </c>
      <c r="O162" s="18" t="e">
        <f t="shared" si="39"/>
        <v>#VALUE!</v>
      </c>
      <c r="P162" s="18" t="e">
        <f t="shared" si="40"/>
        <v>#VALUE!</v>
      </c>
      <c r="Q162" s="18" t="str">
        <f t="shared" si="41"/>
        <v/>
      </c>
      <c r="R162" s="18" t="e">
        <f t="shared" si="42"/>
        <v>#VALUE!</v>
      </c>
      <c r="S162" s="18">
        <f t="shared" si="43"/>
        <v>0</v>
      </c>
      <c r="T162" s="18" t="e">
        <f t="shared" si="44"/>
        <v>#VALUE!</v>
      </c>
      <c r="U162" s="26" t="str">
        <f t="shared" si="45"/>
        <v>OK</v>
      </c>
      <c r="V162" s="21" t="str">
        <f>IF(X162="","",IF(Lookups!$A$16=0,"Main Site not selected",Lookups!$A$16))</f>
        <v/>
      </c>
      <c r="W162" s="21" t="str">
        <f>IF(X162="","",IF(Lookups!$A$17=0,"Main Site not selected",Lookups!$A$17))</f>
        <v/>
      </c>
      <c r="X162" s="60" t="str">
        <f t="shared" si="46"/>
        <v/>
      </c>
      <c r="Y162" s="59" t="str">
        <f t="shared" si="50"/>
        <v/>
      </c>
      <c r="Z162" s="59" t="str">
        <f t="shared" si="50"/>
        <v/>
      </c>
      <c r="AA162" s="60" t="str">
        <f t="shared" si="50"/>
        <v/>
      </c>
      <c r="AB162" s="60" t="str">
        <f t="shared" si="36"/>
        <v/>
      </c>
      <c r="AC162" s="74" t="str">
        <f t="shared" si="47"/>
        <v/>
      </c>
      <c r="AD162" s="74" t="str">
        <f t="shared" si="47"/>
        <v/>
      </c>
      <c r="AE162" s="75" t="str">
        <f t="shared" si="47"/>
        <v/>
      </c>
      <c r="AF162" s="60" t="str">
        <f t="shared" si="48"/>
        <v/>
      </c>
      <c r="AG162" s="60" t="str">
        <f>IFERROR(IF(X162&lt;&gt;"",IF(AF162&lt;&gt;"",VLOOKUP(AF162,'big site list'!$B$2:$C$343,2,FALSE),""),""),Preplist!$F$21)</f>
        <v/>
      </c>
      <c r="AI162" s="42">
        <v>159</v>
      </c>
      <c r="AM162" s="42" t="str">
        <f>IF(X162&lt;&gt;"",AND($Y162&gt;=DATEVALUE("01/01/1900"),$Y162&lt;Lookups!$A$10),"")</f>
        <v/>
      </c>
      <c r="AN162" s="42" t="str">
        <f>IF(X162&lt;&gt;"",AND($Z162&gt;=DATEVALUE("01/01/2020"),$Z162&lt;=Lookups!$A$10),"")</f>
        <v/>
      </c>
      <c r="AO162" s="42" t="str">
        <f>IF(X162&lt;&gt;"",IFERROR(VLOOKUP(AA162,Lookups!$A$2:$A$6,1,FALSE),FALSE),"")</f>
        <v/>
      </c>
      <c r="AP162" s="42" t="b">
        <f t="shared" si="49"/>
        <v>1</v>
      </c>
      <c r="AQ162" s="42" t="str">
        <f>IF(X162&lt;&gt;"",IFERROR(VLOOKUP(AC162,Lookups!$A$24:$A$26,1,FALSE),FALSE),"")</f>
        <v/>
      </c>
      <c r="AR162" s="42" t="str">
        <f>IF(X162&lt;&gt;"",IFERROR(VLOOKUP(AD162,Lookups!$A$30:$A$34,1,FALSE),FALSE),"")</f>
        <v/>
      </c>
      <c r="AS162" s="42" t="str">
        <f>IF(X162&lt;&gt;"",AND($AE162&gt;=DATEVALUE("01/01/2020"),$AE162&lt;=Lookups!$A$10),"")</f>
        <v/>
      </c>
    </row>
    <row r="163" spans="1:45" x14ac:dyDescent="0.35">
      <c r="A163" s="41"/>
      <c r="B163" s="67"/>
      <c r="C163" s="40"/>
      <c r="D163" s="69"/>
      <c r="E163" s="40"/>
      <c r="F163" s="70"/>
      <c r="G163" s="36"/>
      <c r="H163" s="53"/>
      <c r="I163" s="36"/>
      <c r="J163" s="36"/>
      <c r="K163" s="72"/>
      <c r="L163" s="83"/>
      <c r="M163" s="62" t="str">
        <f t="shared" si="37"/>
        <v/>
      </c>
      <c r="N163" s="18" t="str">
        <f t="shared" si="38"/>
        <v/>
      </c>
      <c r="O163" s="18" t="e">
        <f t="shared" si="39"/>
        <v>#VALUE!</v>
      </c>
      <c r="P163" s="18" t="e">
        <f t="shared" si="40"/>
        <v>#VALUE!</v>
      </c>
      <c r="Q163" s="18" t="str">
        <f t="shared" si="41"/>
        <v/>
      </c>
      <c r="R163" s="18" t="e">
        <f t="shared" si="42"/>
        <v>#VALUE!</v>
      </c>
      <c r="S163" s="18">
        <f t="shared" si="43"/>
        <v>0</v>
      </c>
      <c r="T163" s="18" t="e">
        <f t="shared" si="44"/>
        <v>#VALUE!</v>
      </c>
      <c r="U163" s="26" t="str">
        <f t="shared" si="45"/>
        <v>OK</v>
      </c>
      <c r="V163" s="21" t="str">
        <f>IF(X163="","",IF(Lookups!$A$16=0,"Main Site not selected",Lookups!$A$16))</f>
        <v/>
      </c>
      <c r="W163" s="21" t="str">
        <f>IF(X163="","",IF(Lookups!$A$17=0,"Main Site not selected",Lookups!$A$17))</f>
        <v/>
      </c>
      <c r="X163" s="60" t="str">
        <f t="shared" si="46"/>
        <v/>
      </c>
      <c r="Y163" s="59" t="str">
        <f t="shared" si="50"/>
        <v/>
      </c>
      <c r="Z163" s="59" t="str">
        <f t="shared" si="50"/>
        <v/>
      </c>
      <c r="AA163" s="60" t="str">
        <f t="shared" si="50"/>
        <v/>
      </c>
      <c r="AB163" s="60" t="str">
        <f t="shared" si="36"/>
        <v/>
      </c>
      <c r="AC163" s="74" t="str">
        <f t="shared" si="47"/>
        <v/>
      </c>
      <c r="AD163" s="74" t="str">
        <f t="shared" si="47"/>
        <v/>
      </c>
      <c r="AE163" s="75" t="str">
        <f t="shared" si="47"/>
        <v/>
      </c>
      <c r="AF163" s="60" t="str">
        <f t="shared" si="48"/>
        <v/>
      </c>
      <c r="AG163" s="60" t="str">
        <f>IFERROR(IF(X163&lt;&gt;"",IF(AF163&lt;&gt;"",VLOOKUP(AF163,'big site list'!$B$2:$C$343,2,FALSE),""),""),Preplist!$F$21)</f>
        <v/>
      </c>
      <c r="AI163" s="42">
        <v>160</v>
      </c>
      <c r="AM163" s="42" t="str">
        <f>IF(X163&lt;&gt;"",AND($Y163&gt;=DATEVALUE("01/01/1900"),$Y163&lt;Lookups!$A$10),"")</f>
        <v/>
      </c>
      <c r="AN163" s="42" t="str">
        <f>IF(X163&lt;&gt;"",AND($Z163&gt;=DATEVALUE("01/01/2020"),$Z163&lt;=Lookups!$A$10),"")</f>
        <v/>
      </c>
      <c r="AO163" s="42" t="str">
        <f>IF(X163&lt;&gt;"",IFERROR(VLOOKUP(AA163,Lookups!$A$2:$A$6,1,FALSE),FALSE),"")</f>
        <v/>
      </c>
      <c r="AP163" s="42" t="b">
        <f t="shared" si="49"/>
        <v>1</v>
      </c>
      <c r="AQ163" s="42" t="str">
        <f>IF(X163&lt;&gt;"",IFERROR(VLOOKUP(AC163,Lookups!$A$24:$A$26,1,FALSE),FALSE),"")</f>
        <v/>
      </c>
      <c r="AR163" s="42" t="str">
        <f>IF(X163&lt;&gt;"",IFERROR(VLOOKUP(AD163,Lookups!$A$30:$A$34,1,FALSE),FALSE),"")</f>
        <v/>
      </c>
      <c r="AS163" s="42" t="str">
        <f>IF(X163&lt;&gt;"",AND($AE163&gt;=DATEVALUE("01/01/2020"),$AE163&lt;=Lookups!$A$10),"")</f>
        <v/>
      </c>
    </row>
    <row r="164" spans="1:45" x14ac:dyDescent="0.35">
      <c r="A164" s="41"/>
      <c r="B164" s="67"/>
      <c r="C164" s="40"/>
      <c r="D164" s="69"/>
      <c r="E164" s="40"/>
      <c r="F164" s="70"/>
      <c r="G164" s="36"/>
      <c r="H164" s="53"/>
      <c r="I164" s="36"/>
      <c r="J164" s="36"/>
      <c r="K164" s="72"/>
      <c r="L164" s="83"/>
      <c r="M164" s="62" t="str">
        <f t="shared" si="37"/>
        <v/>
      </c>
      <c r="N164" s="18" t="str">
        <f t="shared" si="38"/>
        <v/>
      </c>
      <c r="O164" s="18" t="e">
        <f t="shared" si="39"/>
        <v>#VALUE!</v>
      </c>
      <c r="P164" s="18" t="e">
        <f t="shared" si="40"/>
        <v>#VALUE!</v>
      </c>
      <c r="Q164" s="18" t="str">
        <f t="shared" si="41"/>
        <v/>
      </c>
      <c r="R164" s="18" t="e">
        <f t="shared" si="42"/>
        <v>#VALUE!</v>
      </c>
      <c r="S164" s="18">
        <f t="shared" si="43"/>
        <v>0</v>
      </c>
      <c r="T164" s="18" t="e">
        <f t="shared" si="44"/>
        <v>#VALUE!</v>
      </c>
      <c r="U164" s="26" t="str">
        <f t="shared" si="45"/>
        <v>OK</v>
      </c>
      <c r="V164" s="21" t="str">
        <f>IF(X164="","",IF(Lookups!$A$16=0,"Main Site not selected",Lookups!$A$16))</f>
        <v/>
      </c>
      <c r="W164" s="21" t="str">
        <f>IF(X164="","",IF(Lookups!$A$17=0,"Main Site not selected",Lookups!$A$17))</f>
        <v/>
      </c>
      <c r="X164" s="60" t="str">
        <f t="shared" si="46"/>
        <v/>
      </c>
      <c r="Y164" s="59" t="str">
        <f t="shared" si="50"/>
        <v/>
      </c>
      <c r="Z164" s="59" t="str">
        <f t="shared" si="50"/>
        <v/>
      </c>
      <c r="AA164" s="60" t="str">
        <f t="shared" si="50"/>
        <v/>
      </c>
      <c r="AB164" s="60" t="str">
        <f t="shared" ref="AB164:AB195" si="51">IF(INDEX($A$4:$H$258,$AI164,AB$3)="","",INDEX($A$4:$H$258,$AI164,AB$3))</f>
        <v/>
      </c>
      <c r="AC164" s="74" t="str">
        <f t="shared" si="47"/>
        <v/>
      </c>
      <c r="AD164" s="74" t="str">
        <f t="shared" si="47"/>
        <v/>
      </c>
      <c r="AE164" s="75" t="str">
        <f t="shared" si="47"/>
        <v/>
      </c>
      <c r="AF164" s="60" t="str">
        <f t="shared" si="48"/>
        <v/>
      </c>
      <c r="AG164" s="60" t="str">
        <f>IFERROR(IF(X164&lt;&gt;"",IF(AF164&lt;&gt;"",VLOOKUP(AF164,'big site list'!$B$2:$C$343,2,FALSE),""),""),Preplist!$F$21)</f>
        <v/>
      </c>
      <c r="AI164" s="42">
        <v>161</v>
      </c>
      <c r="AM164" s="42" t="str">
        <f>IF(X164&lt;&gt;"",AND($Y164&gt;=DATEVALUE("01/01/1900"),$Y164&lt;Lookups!$A$10),"")</f>
        <v/>
      </c>
      <c r="AN164" s="42" t="str">
        <f>IF(X164&lt;&gt;"",AND($Z164&gt;=DATEVALUE("01/01/2020"),$Z164&lt;=Lookups!$A$10),"")</f>
        <v/>
      </c>
      <c r="AO164" s="42" t="str">
        <f>IF(X164&lt;&gt;"",IFERROR(VLOOKUP(AA164,Lookups!$A$2:$A$6,1,FALSE),FALSE),"")</f>
        <v/>
      </c>
      <c r="AP164" s="42" t="b">
        <f t="shared" si="49"/>
        <v>1</v>
      </c>
      <c r="AQ164" s="42" t="str">
        <f>IF(X164&lt;&gt;"",IFERROR(VLOOKUP(AC164,Lookups!$A$24:$A$26,1,FALSE),FALSE),"")</f>
        <v/>
      </c>
      <c r="AR164" s="42" t="str">
        <f>IF(X164&lt;&gt;"",IFERROR(VLOOKUP(AD164,Lookups!$A$30:$A$34,1,FALSE),FALSE),"")</f>
        <v/>
      </c>
      <c r="AS164" s="42" t="str">
        <f>IF(X164&lt;&gt;"",AND($AE164&gt;=DATEVALUE("01/01/2020"),$AE164&lt;=Lookups!$A$10),"")</f>
        <v/>
      </c>
    </row>
    <row r="165" spans="1:45" x14ac:dyDescent="0.35">
      <c r="A165" s="41"/>
      <c r="B165" s="67"/>
      <c r="C165" s="40"/>
      <c r="D165" s="69"/>
      <c r="E165" s="40"/>
      <c r="F165" s="70"/>
      <c r="G165" s="36"/>
      <c r="H165" s="53"/>
      <c r="I165" s="36"/>
      <c r="J165" s="36"/>
      <c r="K165" s="72"/>
      <c r="L165" s="83"/>
      <c r="M165" s="62" t="str">
        <f t="shared" si="37"/>
        <v/>
      </c>
      <c r="N165" s="18" t="str">
        <f t="shared" si="38"/>
        <v/>
      </c>
      <c r="O165" s="18" t="e">
        <f t="shared" si="39"/>
        <v>#VALUE!</v>
      </c>
      <c r="P165" s="18" t="e">
        <f t="shared" si="40"/>
        <v>#VALUE!</v>
      </c>
      <c r="Q165" s="18" t="str">
        <f t="shared" si="41"/>
        <v/>
      </c>
      <c r="R165" s="18" t="e">
        <f t="shared" si="42"/>
        <v>#VALUE!</v>
      </c>
      <c r="S165" s="18">
        <f t="shared" si="43"/>
        <v>0</v>
      </c>
      <c r="T165" s="18" t="e">
        <f t="shared" si="44"/>
        <v>#VALUE!</v>
      </c>
      <c r="U165" s="26" t="str">
        <f t="shared" si="45"/>
        <v>OK</v>
      </c>
      <c r="V165" s="21" t="str">
        <f>IF(X165="","",IF(Lookups!$A$16=0,"Main Site not selected",Lookups!$A$16))</f>
        <v/>
      </c>
      <c r="W165" s="21" t="str">
        <f>IF(X165="","",IF(Lookups!$A$17=0,"Main Site not selected",Lookups!$A$17))</f>
        <v/>
      </c>
      <c r="X165" s="60" t="str">
        <f t="shared" si="46"/>
        <v/>
      </c>
      <c r="Y165" s="59" t="str">
        <f t="shared" si="50"/>
        <v/>
      </c>
      <c r="Z165" s="59" t="str">
        <f t="shared" si="50"/>
        <v/>
      </c>
      <c r="AA165" s="60" t="str">
        <f t="shared" si="50"/>
        <v/>
      </c>
      <c r="AB165" s="60" t="str">
        <f t="shared" si="51"/>
        <v/>
      </c>
      <c r="AC165" s="74" t="str">
        <f t="shared" ref="AC165:AE196" si="52">IF(INDEX($A$4:$K$258,$AI165,AC$3)="","",INDEX($A$4:$K$258,$AI165,AC$3))</f>
        <v/>
      </c>
      <c r="AD165" s="74" t="str">
        <f t="shared" si="52"/>
        <v/>
      </c>
      <c r="AE165" s="75" t="str">
        <f t="shared" si="52"/>
        <v/>
      </c>
      <c r="AF165" s="60" t="str">
        <f t="shared" si="48"/>
        <v/>
      </c>
      <c r="AG165" s="60" t="str">
        <f>IFERROR(IF(X165&lt;&gt;"",IF(AF165&lt;&gt;"",VLOOKUP(AF165,'big site list'!$B$2:$C$343,2,FALSE),""),""),Preplist!$F$21)</f>
        <v/>
      </c>
      <c r="AI165" s="42">
        <v>162</v>
      </c>
      <c r="AM165" s="42" t="str">
        <f>IF(X165&lt;&gt;"",AND($Y165&gt;=DATEVALUE("01/01/1900"),$Y165&lt;Lookups!$A$10),"")</f>
        <v/>
      </c>
      <c r="AN165" s="42" t="str">
        <f>IF(X165&lt;&gt;"",AND($Z165&gt;=DATEVALUE("01/01/2020"),$Z165&lt;=Lookups!$A$10),"")</f>
        <v/>
      </c>
      <c r="AO165" s="42" t="str">
        <f>IF(X165&lt;&gt;"",IFERROR(VLOOKUP(AA165,Lookups!$A$2:$A$6,1,FALSE),FALSE),"")</f>
        <v/>
      </c>
      <c r="AP165" s="42" t="b">
        <f t="shared" si="49"/>
        <v>1</v>
      </c>
      <c r="AQ165" s="42" t="str">
        <f>IF(X165&lt;&gt;"",IFERROR(VLOOKUP(AC165,Lookups!$A$24:$A$26,1,FALSE),FALSE),"")</f>
        <v/>
      </c>
      <c r="AR165" s="42" t="str">
        <f>IF(X165&lt;&gt;"",IFERROR(VLOOKUP(AD165,Lookups!$A$30:$A$34,1,FALSE),FALSE),"")</f>
        <v/>
      </c>
      <c r="AS165" s="42" t="str">
        <f>IF(X165&lt;&gt;"",AND($AE165&gt;=DATEVALUE("01/01/2020"),$AE165&lt;=Lookups!$A$10),"")</f>
        <v/>
      </c>
    </row>
    <row r="166" spans="1:45" x14ac:dyDescent="0.35">
      <c r="A166" s="41"/>
      <c r="B166" s="67"/>
      <c r="C166" s="40"/>
      <c r="D166" s="69"/>
      <c r="E166" s="40"/>
      <c r="F166" s="70"/>
      <c r="G166" s="36"/>
      <c r="H166" s="53"/>
      <c r="I166" s="36"/>
      <c r="J166" s="36"/>
      <c r="K166" s="72"/>
      <c r="L166" s="83"/>
      <c r="M166" s="62" t="str">
        <f t="shared" si="37"/>
        <v/>
      </c>
      <c r="N166" s="18" t="str">
        <f t="shared" si="38"/>
        <v/>
      </c>
      <c r="O166" s="18" t="e">
        <f t="shared" si="39"/>
        <v>#VALUE!</v>
      </c>
      <c r="P166" s="18" t="e">
        <f t="shared" si="40"/>
        <v>#VALUE!</v>
      </c>
      <c r="Q166" s="18" t="str">
        <f t="shared" si="41"/>
        <v/>
      </c>
      <c r="R166" s="18" t="e">
        <f t="shared" si="42"/>
        <v>#VALUE!</v>
      </c>
      <c r="S166" s="18">
        <f t="shared" si="43"/>
        <v>0</v>
      </c>
      <c r="T166" s="18" t="e">
        <f t="shared" si="44"/>
        <v>#VALUE!</v>
      </c>
      <c r="U166" s="26" t="str">
        <f t="shared" si="45"/>
        <v>OK</v>
      </c>
      <c r="V166" s="21" t="str">
        <f>IF(X166="","",IF(Lookups!$A$16=0,"Main Site not selected",Lookups!$A$16))</f>
        <v/>
      </c>
      <c r="W166" s="21" t="str">
        <f>IF(X166="","",IF(Lookups!$A$17=0,"Main Site not selected",Lookups!$A$17))</f>
        <v/>
      </c>
      <c r="X166" s="60" t="str">
        <f t="shared" si="46"/>
        <v/>
      </c>
      <c r="Y166" s="59" t="str">
        <f t="shared" si="50"/>
        <v/>
      </c>
      <c r="Z166" s="59" t="str">
        <f t="shared" si="50"/>
        <v/>
      </c>
      <c r="AA166" s="60" t="str">
        <f t="shared" si="50"/>
        <v/>
      </c>
      <c r="AB166" s="60" t="str">
        <f t="shared" si="51"/>
        <v/>
      </c>
      <c r="AC166" s="74" t="str">
        <f t="shared" si="52"/>
        <v/>
      </c>
      <c r="AD166" s="74" t="str">
        <f t="shared" si="52"/>
        <v/>
      </c>
      <c r="AE166" s="75" t="str">
        <f t="shared" si="52"/>
        <v/>
      </c>
      <c r="AF166" s="60" t="str">
        <f t="shared" si="48"/>
        <v/>
      </c>
      <c r="AG166" s="60" t="str">
        <f>IFERROR(IF(X166&lt;&gt;"",IF(AF166&lt;&gt;"",VLOOKUP(AF166,'big site list'!$B$2:$C$343,2,FALSE),""),""),Preplist!$F$21)</f>
        <v/>
      </c>
      <c r="AI166" s="42">
        <v>163</v>
      </c>
      <c r="AM166" s="42" t="str">
        <f>IF(X166&lt;&gt;"",AND($Y166&gt;=DATEVALUE("01/01/1900"),$Y166&lt;Lookups!$A$10),"")</f>
        <v/>
      </c>
      <c r="AN166" s="42" t="str">
        <f>IF(X166&lt;&gt;"",AND($Z166&gt;=DATEVALUE("01/01/2020"),$Z166&lt;=Lookups!$A$10),"")</f>
        <v/>
      </c>
      <c r="AO166" s="42" t="str">
        <f>IF(X166&lt;&gt;"",IFERROR(VLOOKUP(AA166,Lookups!$A$2:$A$6,1,FALSE),FALSE),"")</f>
        <v/>
      </c>
      <c r="AP166" s="42" t="b">
        <f t="shared" si="49"/>
        <v>1</v>
      </c>
      <c r="AQ166" s="42" t="str">
        <f>IF(X166&lt;&gt;"",IFERROR(VLOOKUP(AC166,Lookups!$A$24:$A$26,1,FALSE),FALSE),"")</f>
        <v/>
      </c>
      <c r="AR166" s="42" t="str">
        <f>IF(X166&lt;&gt;"",IFERROR(VLOOKUP(AD166,Lookups!$A$30:$A$34,1,FALSE),FALSE),"")</f>
        <v/>
      </c>
      <c r="AS166" s="42" t="str">
        <f>IF(X166&lt;&gt;"",AND($AE166&gt;=DATEVALUE("01/01/2020"),$AE166&lt;=Lookups!$A$10),"")</f>
        <v/>
      </c>
    </row>
    <row r="167" spans="1:45" x14ac:dyDescent="0.35">
      <c r="A167" s="41"/>
      <c r="B167" s="67"/>
      <c r="C167" s="40"/>
      <c r="D167" s="69"/>
      <c r="E167" s="40"/>
      <c r="F167" s="70"/>
      <c r="G167" s="36"/>
      <c r="H167" s="53"/>
      <c r="I167" s="36"/>
      <c r="J167" s="36"/>
      <c r="K167" s="72"/>
      <c r="L167" s="83"/>
      <c r="M167" s="62" t="str">
        <f t="shared" si="37"/>
        <v/>
      </c>
      <c r="N167" s="18" t="str">
        <f t="shared" si="38"/>
        <v/>
      </c>
      <c r="O167" s="18" t="e">
        <f t="shared" si="39"/>
        <v>#VALUE!</v>
      </c>
      <c r="P167" s="18" t="e">
        <f t="shared" si="40"/>
        <v>#VALUE!</v>
      </c>
      <c r="Q167" s="18" t="str">
        <f t="shared" si="41"/>
        <v/>
      </c>
      <c r="R167" s="18" t="e">
        <f t="shared" si="42"/>
        <v>#VALUE!</v>
      </c>
      <c r="S167" s="18">
        <f t="shared" si="43"/>
        <v>0</v>
      </c>
      <c r="T167" s="18" t="e">
        <f t="shared" si="44"/>
        <v>#VALUE!</v>
      </c>
      <c r="U167" s="26" t="str">
        <f t="shared" si="45"/>
        <v>OK</v>
      </c>
      <c r="V167" s="21" t="str">
        <f>IF(X167="","",IF(Lookups!$A$16=0,"Main Site not selected",Lookups!$A$16))</f>
        <v/>
      </c>
      <c r="W167" s="21" t="str">
        <f>IF(X167="","",IF(Lookups!$A$17=0,"Main Site not selected",Lookups!$A$17))</f>
        <v/>
      </c>
      <c r="X167" s="60" t="str">
        <f t="shared" si="46"/>
        <v/>
      </c>
      <c r="Y167" s="59" t="str">
        <f t="shared" si="50"/>
        <v/>
      </c>
      <c r="Z167" s="59" t="str">
        <f t="shared" si="50"/>
        <v/>
      </c>
      <c r="AA167" s="60" t="str">
        <f t="shared" si="50"/>
        <v/>
      </c>
      <c r="AB167" s="60" t="str">
        <f t="shared" si="51"/>
        <v/>
      </c>
      <c r="AC167" s="74" t="str">
        <f t="shared" si="52"/>
        <v/>
      </c>
      <c r="AD167" s="74" t="str">
        <f t="shared" si="52"/>
        <v/>
      </c>
      <c r="AE167" s="75" t="str">
        <f t="shared" si="52"/>
        <v/>
      </c>
      <c r="AF167" s="60" t="str">
        <f t="shared" si="48"/>
        <v/>
      </c>
      <c r="AG167" s="60" t="str">
        <f>IFERROR(IF(X167&lt;&gt;"",IF(AF167&lt;&gt;"",VLOOKUP(AF167,'big site list'!$B$2:$C$343,2,FALSE),""),""),Preplist!$F$21)</f>
        <v/>
      </c>
      <c r="AI167" s="42">
        <v>164</v>
      </c>
      <c r="AM167" s="42" t="str">
        <f>IF(X167&lt;&gt;"",AND($Y167&gt;=DATEVALUE("01/01/1900"),$Y167&lt;Lookups!$A$10),"")</f>
        <v/>
      </c>
      <c r="AN167" s="42" t="str">
        <f>IF(X167&lt;&gt;"",AND($Z167&gt;=DATEVALUE("01/01/2020"),$Z167&lt;=Lookups!$A$10),"")</f>
        <v/>
      </c>
      <c r="AO167" s="42" t="str">
        <f>IF(X167&lt;&gt;"",IFERROR(VLOOKUP(AA167,Lookups!$A$2:$A$6,1,FALSE),FALSE),"")</f>
        <v/>
      </c>
      <c r="AP167" s="42" t="b">
        <f t="shared" si="49"/>
        <v>1</v>
      </c>
      <c r="AQ167" s="42" t="str">
        <f>IF(X167&lt;&gt;"",IFERROR(VLOOKUP(AC167,Lookups!$A$24:$A$26,1,FALSE),FALSE),"")</f>
        <v/>
      </c>
      <c r="AR167" s="42" t="str">
        <f>IF(X167&lt;&gt;"",IFERROR(VLOOKUP(AD167,Lookups!$A$30:$A$34,1,FALSE),FALSE),"")</f>
        <v/>
      </c>
      <c r="AS167" s="42" t="str">
        <f>IF(X167&lt;&gt;"",AND($AE167&gt;=DATEVALUE("01/01/2020"),$AE167&lt;=Lookups!$A$10),"")</f>
        <v/>
      </c>
    </row>
    <row r="168" spans="1:45" x14ac:dyDescent="0.35">
      <c r="A168" s="41"/>
      <c r="B168" s="67"/>
      <c r="C168" s="40"/>
      <c r="D168" s="69"/>
      <c r="E168" s="40"/>
      <c r="F168" s="70"/>
      <c r="G168" s="36"/>
      <c r="H168" s="53"/>
      <c r="I168" s="36"/>
      <c r="J168" s="36"/>
      <c r="K168" s="72"/>
      <c r="L168" s="83"/>
      <c r="M168" s="62" t="str">
        <f t="shared" si="37"/>
        <v/>
      </c>
      <c r="N168" s="18" t="str">
        <f t="shared" si="38"/>
        <v/>
      </c>
      <c r="O168" s="18" t="e">
        <f t="shared" si="39"/>
        <v>#VALUE!</v>
      </c>
      <c r="P168" s="18" t="e">
        <f t="shared" si="40"/>
        <v>#VALUE!</v>
      </c>
      <c r="Q168" s="18" t="str">
        <f t="shared" si="41"/>
        <v/>
      </c>
      <c r="R168" s="18" t="e">
        <f t="shared" si="42"/>
        <v>#VALUE!</v>
      </c>
      <c r="S168" s="18">
        <f t="shared" si="43"/>
        <v>0</v>
      </c>
      <c r="T168" s="18" t="e">
        <f t="shared" si="44"/>
        <v>#VALUE!</v>
      </c>
      <c r="U168" s="26" t="str">
        <f t="shared" si="45"/>
        <v>OK</v>
      </c>
      <c r="V168" s="21" t="str">
        <f>IF(X168="","",IF(Lookups!$A$16=0,"Main Site not selected",Lookups!$A$16))</f>
        <v/>
      </c>
      <c r="W168" s="21" t="str">
        <f>IF(X168="","",IF(Lookups!$A$17=0,"Main Site not selected",Lookups!$A$17))</f>
        <v/>
      </c>
      <c r="X168" s="60" t="str">
        <f t="shared" si="46"/>
        <v/>
      </c>
      <c r="Y168" s="59" t="str">
        <f t="shared" ref="Y168:AA187" si="53">IF(INDEX($A$4:$H$258,$AI168,Y$3)="","",INDEX($A$4:$H$258,$AI168,Y$3))</f>
        <v/>
      </c>
      <c r="Z168" s="59" t="str">
        <f t="shared" si="53"/>
        <v/>
      </c>
      <c r="AA168" s="60" t="str">
        <f t="shared" si="53"/>
        <v/>
      </c>
      <c r="AB168" s="60" t="str">
        <f t="shared" si="51"/>
        <v/>
      </c>
      <c r="AC168" s="74" t="str">
        <f t="shared" si="52"/>
        <v/>
      </c>
      <c r="AD168" s="74" t="str">
        <f t="shared" si="52"/>
        <v/>
      </c>
      <c r="AE168" s="75" t="str">
        <f t="shared" si="52"/>
        <v/>
      </c>
      <c r="AF168" s="60" t="str">
        <f t="shared" si="48"/>
        <v/>
      </c>
      <c r="AG168" s="60" t="str">
        <f>IFERROR(IF(X168&lt;&gt;"",IF(AF168&lt;&gt;"",VLOOKUP(AF168,'big site list'!$B$2:$C$343,2,FALSE),""),""),Preplist!$F$21)</f>
        <v/>
      </c>
      <c r="AI168" s="42">
        <v>165</v>
      </c>
      <c r="AM168" s="42" t="str">
        <f>IF(X168&lt;&gt;"",AND($Y168&gt;=DATEVALUE("01/01/1900"),$Y168&lt;Lookups!$A$10),"")</f>
        <v/>
      </c>
      <c r="AN168" s="42" t="str">
        <f>IF(X168&lt;&gt;"",AND($Z168&gt;=DATEVALUE("01/01/2020"),$Z168&lt;=Lookups!$A$10),"")</f>
        <v/>
      </c>
      <c r="AO168" s="42" t="str">
        <f>IF(X168&lt;&gt;"",IFERROR(VLOOKUP(AA168,Lookups!$A$2:$A$6,1,FALSE),FALSE),"")</f>
        <v/>
      </c>
      <c r="AP168" s="42" t="b">
        <f t="shared" si="49"/>
        <v>1</v>
      </c>
      <c r="AQ168" s="42" t="str">
        <f>IF(X168&lt;&gt;"",IFERROR(VLOOKUP(AC168,Lookups!$A$24:$A$26,1,FALSE),FALSE),"")</f>
        <v/>
      </c>
      <c r="AR168" s="42" t="str">
        <f>IF(X168&lt;&gt;"",IFERROR(VLOOKUP(AD168,Lookups!$A$30:$A$34,1,FALSE),FALSE),"")</f>
        <v/>
      </c>
      <c r="AS168" s="42" t="str">
        <f>IF(X168&lt;&gt;"",AND($AE168&gt;=DATEVALUE("01/01/2020"),$AE168&lt;=Lookups!$A$10),"")</f>
        <v/>
      </c>
    </row>
    <row r="169" spans="1:45" x14ac:dyDescent="0.35">
      <c r="A169" s="41"/>
      <c r="B169" s="67"/>
      <c r="C169" s="40"/>
      <c r="D169" s="69"/>
      <c r="E169" s="40"/>
      <c r="F169" s="70"/>
      <c r="G169" s="36"/>
      <c r="H169" s="53"/>
      <c r="I169" s="36"/>
      <c r="J169" s="36"/>
      <c r="K169" s="72"/>
      <c r="L169" s="83"/>
      <c r="M169" s="62" t="str">
        <f t="shared" si="37"/>
        <v/>
      </c>
      <c r="N169" s="18" t="str">
        <f t="shared" si="38"/>
        <v/>
      </c>
      <c r="O169" s="18" t="e">
        <f t="shared" si="39"/>
        <v>#VALUE!</v>
      </c>
      <c r="P169" s="18" t="e">
        <f t="shared" si="40"/>
        <v>#VALUE!</v>
      </c>
      <c r="Q169" s="18" t="str">
        <f t="shared" si="41"/>
        <v/>
      </c>
      <c r="R169" s="18" t="e">
        <f t="shared" si="42"/>
        <v>#VALUE!</v>
      </c>
      <c r="S169" s="18">
        <f t="shared" si="43"/>
        <v>0</v>
      </c>
      <c r="T169" s="18" t="e">
        <f t="shared" si="44"/>
        <v>#VALUE!</v>
      </c>
      <c r="U169" s="26" t="str">
        <f t="shared" si="45"/>
        <v>OK</v>
      </c>
      <c r="V169" s="21" t="str">
        <f>IF(X169="","",IF(Lookups!$A$16=0,"Main Site not selected",Lookups!$A$16))</f>
        <v/>
      </c>
      <c r="W169" s="21" t="str">
        <f>IF(X169="","",IF(Lookups!$A$17=0,"Main Site not selected",Lookups!$A$17))</f>
        <v/>
      </c>
      <c r="X169" s="60" t="str">
        <f t="shared" si="46"/>
        <v/>
      </c>
      <c r="Y169" s="59" t="str">
        <f t="shared" si="53"/>
        <v/>
      </c>
      <c r="Z169" s="59" t="str">
        <f t="shared" si="53"/>
        <v/>
      </c>
      <c r="AA169" s="60" t="str">
        <f t="shared" si="53"/>
        <v/>
      </c>
      <c r="AB169" s="60" t="str">
        <f t="shared" si="51"/>
        <v/>
      </c>
      <c r="AC169" s="74" t="str">
        <f t="shared" si="52"/>
        <v/>
      </c>
      <c r="AD169" s="74" t="str">
        <f t="shared" si="52"/>
        <v/>
      </c>
      <c r="AE169" s="75" t="str">
        <f t="shared" si="52"/>
        <v/>
      </c>
      <c r="AF169" s="60" t="str">
        <f t="shared" si="48"/>
        <v/>
      </c>
      <c r="AG169" s="60" t="str">
        <f>IFERROR(IF(X169&lt;&gt;"",IF(AF169&lt;&gt;"",VLOOKUP(AF169,'big site list'!$B$2:$C$343,2,FALSE),""),""),Preplist!$F$21)</f>
        <v/>
      </c>
      <c r="AI169" s="42">
        <v>166</v>
      </c>
      <c r="AM169" s="42" t="str">
        <f>IF(X169&lt;&gt;"",AND($Y169&gt;=DATEVALUE("01/01/1900"),$Y169&lt;Lookups!$A$10),"")</f>
        <v/>
      </c>
      <c r="AN169" s="42" t="str">
        <f>IF(X169&lt;&gt;"",AND($Z169&gt;=DATEVALUE("01/01/2020"),$Z169&lt;=Lookups!$A$10),"")</f>
        <v/>
      </c>
      <c r="AO169" s="42" t="str">
        <f>IF(X169&lt;&gt;"",IFERROR(VLOOKUP(AA169,Lookups!$A$2:$A$6,1,FALSE),FALSE),"")</f>
        <v/>
      </c>
      <c r="AP169" s="42" t="b">
        <f t="shared" si="49"/>
        <v>1</v>
      </c>
      <c r="AQ169" s="42" t="str">
        <f>IF(X169&lt;&gt;"",IFERROR(VLOOKUP(AC169,Lookups!$A$24:$A$26,1,FALSE),FALSE),"")</f>
        <v/>
      </c>
      <c r="AR169" s="42" t="str">
        <f>IF(X169&lt;&gt;"",IFERROR(VLOOKUP(AD169,Lookups!$A$30:$A$34,1,FALSE),FALSE),"")</f>
        <v/>
      </c>
      <c r="AS169" s="42" t="str">
        <f>IF(X169&lt;&gt;"",AND($AE169&gt;=DATEVALUE("01/01/2020"),$AE169&lt;=Lookups!$A$10),"")</f>
        <v/>
      </c>
    </row>
    <row r="170" spans="1:45" x14ac:dyDescent="0.35">
      <c r="A170" s="41"/>
      <c r="B170" s="67"/>
      <c r="C170" s="40"/>
      <c r="D170" s="69"/>
      <c r="E170" s="40"/>
      <c r="F170" s="70"/>
      <c r="G170" s="36"/>
      <c r="H170" s="53"/>
      <c r="I170" s="36"/>
      <c r="J170" s="36"/>
      <c r="K170" s="72"/>
      <c r="L170" s="83"/>
      <c r="M170" s="62" t="str">
        <f t="shared" si="37"/>
        <v/>
      </c>
      <c r="N170" s="18" t="str">
        <f t="shared" si="38"/>
        <v/>
      </c>
      <c r="O170" s="18" t="e">
        <f t="shared" si="39"/>
        <v>#VALUE!</v>
      </c>
      <c r="P170" s="18" t="e">
        <f t="shared" si="40"/>
        <v>#VALUE!</v>
      </c>
      <c r="Q170" s="18" t="str">
        <f t="shared" si="41"/>
        <v/>
      </c>
      <c r="R170" s="18" t="e">
        <f t="shared" si="42"/>
        <v>#VALUE!</v>
      </c>
      <c r="S170" s="18">
        <f t="shared" si="43"/>
        <v>0</v>
      </c>
      <c r="T170" s="18" t="e">
        <f t="shared" si="44"/>
        <v>#VALUE!</v>
      </c>
      <c r="U170" s="26" t="str">
        <f t="shared" si="45"/>
        <v>OK</v>
      </c>
      <c r="V170" s="21" t="str">
        <f>IF(X170="","",IF(Lookups!$A$16=0,"Main Site not selected",Lookups!$A$16))</f>
        <v/>
      </c>
      <c r="W170" s="21" t="str">
        <f>IF(X170="","",IF(Lookups!$A$17=0,"Main Site not selected",Lookups!$A$17))</f>
        <v/>
      </c>
      <c r="X170" s="60" t="str">
        <f t="shared" si="46"/>
        <v/>
      </c>
      <c r="Y170" s="59" t="str">
        <f t="shared" si="53"/>
        <v/>
      </c>
      <c r="Z170" s="59" t="str">
        <f t="shared" si="53"/>
        <v/>
      </c>
      <c r="AA170" s="60" t="str">
        <f t="shared" si="53"/>
        <v/>
      </c>
      <c r="AB170" s="60" t="str">
        <f t="shared" si="51"/>
        <v/>
      </c>
      <c r="AC170" s="74" t="str">
        <f t="shared" si="52"/>
        <v/>
      </c>
      <c r="AD170" s="74" t="str">
        <f t="shared" si="52"/>
        <v/>
      </c>
      <c r="AE170" s="75" t="str">
        <f t="shared" si="52"/>
        <v/>
      </c>
      <c r="AF170" s="60" t="str">
        <f t="shared" si="48"/>
        <v/>
      </c>
      <c r="AG170" s="60" t="str">
        <f>IFERROR(IF(X170&lt;&gt;"",IF(AF170&lt;&gt;"",VLOOKUP(AF170,'big site list'!$B$2:$C$343,2,FALSE),""),""),Preplist!$F$21)</f>
        <v/>
      </c>
      <c r="AI170" s="42">
        <v>167</v>
      </c>
      <c r="AM170" s="42" t="str">
        <f>IF(X170&lt;&gt;"",AND($Y170&gt;=DATEVALUE("01/01/1900"),$Y170&lt;Lookups!$A$10),"")</f>
        <v/>
      </c>
      <c r="AN170" s="42" t="str">
        <f>IF(X170&lt;&gt;"",AND($Z170&gt;=DATEVALUE("01/01/2020"),$Z170&lt;=Lookups!$A$10),"")</f>
        <v/>
      </c>
      <c r="AO170" s="42" t="str">
        <f>IF(X170&lt;&gt;"",IFERROR(VLOOKUP(AA170,Lookups!$A$2:$A$6,1,FALSE),FALSE),"")</f>
        <v/>
      </c>
      <c r="AP170" s="42" t="b">
        <f t="shared" si="49"/>
        <v>1</v>
      </c>
      <c r="AQ170" s="42" t="str">
        <f>IF(X170&lt;&gt;"",IFERROR(VLOOKUP(AC170,Lookups!$A$24:$A$26,1,FALSE),FALSE),"")</f>
        <v/>
      </c>
      <c r="AR170" s="42" t="str">
        <f>IF(X170&lt;&gt;"",IFERROR(VLOOKUP(AD170,Lookups!$A$30:$A$34,1,FALSE),FALSE),"")</f>
        <v/>
      </c>
      <c r="AS170" s="42" t="str">
        <f>IF(X170&lt;&gt;"",AND($AE170&gt;=DATEVALUE("01/01/2020"),$AE170&lt;=Lookups!$A$10),"")</f>
        <v/>
      </c>
    </row>
    <row r="171" spans="1:45" x14ac:dyDescent="0.35">
      <c r="A171" s="41"/>
      <c r="B171" s="67"/>
      <c r="C171" s="40"/>
      <c r="D171" s="69"/>
      <c r="E171" s="40"/>
      <c r="F171" s="70"/>
      <c r="G171" s="36"/>
      <c r="H171" s="53"/>
      <c r="I171" s="36"/>
      <c r="J171" s="36"/>
      <c r="K171" s="72"/>
      <c r="L171" s="83"/>
      <c r="M171" s="62" t="str">
        <f t="shared" si="37"/>
        <v/>
      </c>
      <c r="N171" s="18" t="str">
        <f t="shared" si="38"/>
        <v/>
      </c>
      <c r="O171" s="18" t="e">
        <f t="shared" si="39"/>
        <v>#VALUE!</v>
      </c>
      <c r="P171" s="18" t="e">
        <f t="shared" si="40"/>
        <v>#VALUE!</v>
      </c>
      <c r="Q171" s="18" t="str">
        <f t="shared" si="41"/>
        <v/>
      </c>
      <c r="R171" s="18" t="e">
        <f t="shared" si="42"/>
        <v>#VALUE!</v>
      </c>
      <c r="S171" s="18">
        <f t="shared" si="43"/>
        <v>0</v>
      </c>
      <c r="T171" s="18" t="e">
        <f t="shared" si="44"/>
        <v>#VALUE!</v>
      </c>
      <c r="U171" s="26" t="str">
        <f t="shared" si="45"/>
        <v>OK</v>
      </c>
      <c r="V171" s="21" t="str">
        <f>IF(X171="","",IF(Lookups!$A$16=0,"Main Site not selected",Lookups!$A$16))</f>
        <v/>
      </c>
      <c r="W171" s="21" t="str">
        <f>IF(X171="","",IF(Lookups!$A$17=0,"Main Site not selected",Lookups!$A$17))</f>
        <v/>
      </c>
      <c r="X171" s="60" t="str">
        <f t="shared" si="46"/>
        <v/>
      </c>
      <c r="Y171" s="59" t="str">
        <f t="shared" si="53"/>
        <v/>
      </c>
      <c r="Z171" s="59" t="str">
        <f t="shared" si="53"/>
        <v/>
      </c>
      <c r="AA171" s="60" t="str">
        <f t="shared" si="53"/>
        <v/>
      </c>
      <c r="AB171" s="60" t="str">
        <f t="shared" si="51"/>
        <v/>
      </c>
      <c r="AC171" s="74" t="str">
        <f t="shared" si="52"/>
        <v/>
      </c>
      <c r="AD171" s="74" t="str">
        <f t="shared" si="52"/>
        <v/>
      </c>
      <c r="AE171" s="75" t="str">
        <f t="shared" si="52"/>
        <v/>
      </c>
      <c r="AF171" s="60" t="str">
        <f t="shared" si="48"/>
        <v/>
      </c>
      <c r="AG171" s="60" t="str">
        <f>IFERROR(IF(X171&lt;&gt;"",IF(AF171&lt;&gt;"",VLOOKUP(AF171,'big site list'!$B$2:$C$343,2,FALSE),""),""),Preplist!$F$21)</f>
        <v/>
      </c>
      <c r="AI171" s="42">
        <v>168</v>
      </c>
      <c r="AM171" s="42" t="str">
        <f>IF(X171&lt;&gt;"",AND($Y171&gt;=DATEVALUE("01/01/1900"),$Y171&lt;Lookups!$A$10),"")</f>
        <v/>
      </c>
      <c r="AN171" s="42" t="str">
        <f>IF(X171&lt;&gt;"",AND($Z171&gt;=DATEVALUE("01/01/2020"),$Z171&lt;=Lookups!$A$10),"")</f>
        <v/>
      </c>
      <c r="AO171" s="42" t="str">
        <f>IF(X171&lt;&gt;"",IFERROR(VLOOKUP(AA171,Lookups!$A$2:$A$6,1,FALSE),FALSE),"")</f>
        <v/>
      </c>
      <c r="AP171" s="42" t="b">
        <f t="shared" si="49"/>
        <v>1</v>
      </c>
      <c r="AQ171" s="42" t="str">
        <f>IF(X171&lt;&gt;"",IFERROR(VLOOKUP(AC171,Lookups!$A$24:$A$26,1,FALSE),FALSE),"")</f>
        <v/>
      </c>
      <c r="AR171" s="42" t="str">
        <f>IF(X171&lt;&gt;"",IFERROR(VLOOKUP(AD171,Lookups!$A$30:$A$34,1,FALSE),FALSE),"")</f>
        <v/>
      </c>
      <c r="AS171" s="42" t="str">
        <f>IF(X171&lt;&gt;"",AND($AE171&gt;=DATEVALUE("01/01/2020"),$AE171&lt;=Lookups!$A$10),"")</f>
        <v/>
      </c>
    </row>
    <row r="172" spans="1:45" x14ac:dyDescent="0.35">
      <c r="A172" s="41"/>
      <c r="B172" s="67"/>
      <c r="C172" s="40"/>
      <c r="D172" s="69"/>
      <c r="E172" s="40"/>
      <c r="F172" s="70"/>
      <c r="G172" s="36"/>
      <c r="H172" s="53"/>
      <c r="I172" s="36"/>
      <c r="J172" s="36"/>
      <c r="K172" s="72"/>
      <c r="L172" s="83"/>
      <c r="M172" s="62" t="str">
        <f t="shared" si="37"/>
        <v/>
      </c>
      <c r="N172" s="18" t="str">
        <f t="shared" si="38"/>
        <v/>
      </c>
      <c r="O172" s="18" t="e">
        <f t="shared" si="39"/>
        <v>#VALUE!</v>
      </c>
      <c r="P172" s="18" t="e">
        <f t="shared" si="40"/>
        <v>#VALUE!</v>
      </c>
      <c r="Q172" s="18" t="str">
        <f t="shared" si="41"/>
        <v/>
      </c>
      <c r="R172" s="18" t="e">
        <f t="shared" si="42"/>
        <v>#VALUE!</v>
      </c>
      <c r="S172" s="18">
        <f t="shared" si="43"/>
        <v>0</v>
      </c>
      <c r="T172" s="18" t="e">
        <f t="shared" si="44"/>
        <v>#VALUE!</v>
      </c>
      <c r="U172" s="26" t="str">
        <f t="shared" si="45"/>
        <v>OK</v>
      </c>
      <c r="V172" s="21" t="str">
        <f>IF(X172="","",IF(Lookups!$A$16=0,"Main Site not selected",Lookups!$A$16))</f>
        <v/>
      </c>
      <c r="W172" s="21" t="str">
        <f>IF(X172="","",IF(Lookups!$A$17=0,"Main Site not selected",Lookups!$A$17))</f>
        <v/>
      </c>
      <c r="X172" s="60" t="str">
        <f t="shared" si="46"/>
        <v/>
      </c>
      <c r="Y172" s="59" t="str">
        <f t="shared" si="53"/>
        <v/>
      </c>
      <c r="Z172" s="59" t="str">
        <f t="shared" si="53"/>
        <v/>
      </c>
      <c r="AA172" s="60" t="str">
        <f t="shared" si="53"/>
        <v/>
      </c>
      <c r="AB172" s="60" t="str">
        <f t="shared" si="51"/>
        <v/>
      </c>
      <c r="AC172" s="74" t="str">
        <f t="shared" si="52"/>
        <v/>
      </c>
      <c r="AD172" s="74" t="str">
        <f t="shared" si="52"/>
        <v/>
      </c>
      <c r="AE172" s="75" t="str">
        <f t="shared" si="52"/>
        <v/>
      </c>
      <c r="AF172" s="60" t="str">
        <f t="shared" si="48"/>
        <v/>
      </c>
      <c r="AG172" s="60" t="str">
        <f>IFERROR(IF(X172&lt;&gt;"",IF(AF172&lt;&gt;"",VLOOKUP(AF172,'big site list'!$B$2:$C$343,2,FALSE),""),""),Preplist!$F$21)</f>
        <v/>
      </c>
      <c r="AI172" s="42">
        <v>169</v>
      </c>
      <c r="AM172" s="42" t="str">
        <f>IF(X172&lt;&gt;"",AND($Y172&gt;=DATEVALUE("01/01/1900"),$Y172&lt;Lookups!$A$10),"")</f>
        <v/>
      </c>
      <c r="AN172" s="42" t="str">
        <f>IF(X172&lt;&gt;"",AND($Z172&gt;=DATEVALUE("01/01/2020"),$Z172&lt;=Lookups!$A$10),"")</f>
        <v/>
      </c>
      <c r="AO172" s="42" t="str">
        <f>IF(X172&lt;&gt;"",IFERROR(VLOOKUP(AA172,Lookups!$A$2:$A$6,1,FALSE),FALSE),"")</f>
        <v/>
      </c>
      <c r="AP172" s="42" t="b">
        <f t="shared" si="49"/>
        <v>1</v>
      </c>
      <c r="AQ172" s="42" t="str">
        <f>IF(X172&lt;&gt;"",IFERROR(VLOOKUP(AC172,Lookups!$A$24:$A$26,1,FALSE),FALSE),"")</f>
        <v/>
      </c>
      <c r="AR172" s="42" t="str">
        <f>IF(X172&lt;&gt;"",IFERROR(VLOOKUP(AD172,Lookups!$A$30:$A$34,1,FALSE),FALSE),"")</f>
        <v/>
      </c>
      <c r="AS172" s="42" t="str">
        <f>IF(X172&lt;&gt;"",AND($AE172&gt;=DATEVALUE("01/01/2020"),$AE172&lt;=Lookups!$A$10),"")</f>
        <v/>
      </c>
    </row>
    <row r="173" spans="1:45" x14ac:dyDescent="0.35">
      <c r="A173" s="41"/>
      <c r="B173" s="67"/>
      <c r="C173" s="40"/>
      <c r="D173" s="69"/>
      <c r="E173" s="40"/>
      <c r="F173" s="70"/>
      <c r="G173" s="36"/>
      <c r="H173" s="53"/>
      <c r="I173" s="36"/>
      <c r="J173" s="36"/>
      <c r="K173" s="72"/>
      <c r="L173" s="83"/>
      <c r="M173" s="62" t="str">
        <f t="shared" si="37"/>
        <v/>
      </c>
      <c r="N173" s="18" t="str">
        <f t="shared" si="38"/>
        <v/>
      </c>
      <c r="O173" s="18" t="e">
        <f t="shared" si="39"/>
        <v>#VALUE!</v>
      </c>
      <c r="P173" s="18" t="e">
        <f t="shared" si="40"/>
        <v>#VALUE!</v>
      </c>
      <c r="Q173" s="18" t="str">
        <f t="shared" si="41"/>
        <v/>
      </c>
      <c r="R173" s="18" t="e">
        <f t="shared" si="42"/>
        <v>#VALUE!</v>
      </c>
      <c r="S173" s="18">
        <f t="shared" si="43"/>
        <v>0</v>
      </c>
      <c r="T173" s="18" t="e">
        <f t="shared" si="44"/>
        <v>#VALUE!</v>
      </c>
      <c r="U173" s="26" t="str">
        <f t="shared" si="45"/>
        <v>OK</v>
      </c>
      <c r="V173" s="21" t="str">
        <f>IF(X173="","",IF(Lookups!$A$16=0,"Main Site not selected",Lookups!$A$16))</f>
        <v/>
      </c>
      <c r="W173" s="21" t="str">
        <f>IF(X173="","",IF(Lookups!$A$17=0,"Main Site not selected",Lookups!$A$17))</f>
        <v/>
      </c>
      <c r="X173" s="60" t="str">
        <f t="shared" si="46"/>
        <v/>
      </c>
      <c r="Y173" s="59" t="str">
        <f t="shared" si="53"/>
        <v/>
      </c>
      <c r="Z173" s="59" t="str">
        <f t="shared" si="53"/>
        <v/>
      </c>
      <c r="AA173" s="60" t="str">
        <f t="shared" si="53"/>
        <v/>
      </c>
      <c r="AB173" s="60" t="str">
        <f t="shared" si="51"/>
        <v/>
      </c>
      <c r="AC173" s="74" t="str">
        <f t="shared" si="52"/>
        <v/>
      </c>
      <c r="AD173" s="74" t="str">
        <f t="shared" si="52"/>
        <v/>
      </c>
      <c r="AE173" s="75" t="str">
        <f t="shared" si="52"/>
        <v/>
      </c>
      <c r="AF173" s="60" t="str">
        <f t="shared" si="48"/>
        <v/>
      </c>
      <c r="AG173" s="60" t="str">
        <f>IFERROR(IF(X173&lt;&gt;"",IF(AF173&lt;&gt;"",VLOOKUP(AF173,'big site list'!$B$2:$C$343,2,FALSE),""),""),Preplist!$F$21)</f>
        <v/>
      </c>
      <c r="AI173" s="42">
        <v>170</v>
      </c>
      <c r="AM173" s="42" t="str">
        <f>IF(X173&lt;&gt;"",AND($Y173&gt;=DATEVALUE("01/01/1900"),$Y173&lt;Lookups!$A$10),"")</f>
        <v/>
      </c>
      <c r="AN173" s="42" t="str">
        <f>IF(X173&lt;&gt;"",AND($Z173&gt;=DATEVALUE("01/01/2020"),$Z173&lt;=Lookups!$A$10),"")</f>
        <v/>
      </c>
      <c r="AO173" s="42" t="str">
        <f>IF(X173&lt;&gt;"",IFERROR(VLOOKUP(AA173,Lookups!$A$2:$A$6,1,FALSE),FALSE),"")</f>
        <v/>
      </c>
      <c r="AP173" s="42" t="b">
        <f t="shared" si="49"/>
        <v>1</v>
      </c>
      <c r="AQ173" s="42" t="str">
        <f>IF(X173&lt;&gt;"",IFERROR(VLOOKUP(AC173,Lookups!$A$24:$A$26,1,FALSE),FALSE),"")</f>
        <v/>
      </c>
      <c r="AR173" s="42" t="str">
        <f>IF(X173&lt;&gt;"",IFERROR(VLOOKUP(AD173,Lookups!$A$30:$A$34,1,FALSE),FALSE),"")</f>
        <v/>
      </c>
      <c r="AS173" s="42" t="str">
        <f>IF(X173&lt;&gt;"",AND($AE173&gt;=DATEVALUE("01/01/2020"),$AE173&lt;=Lookups!$A$10),"")</f>
        <v/>
      </c>
    </row>
    <row r="174" spans="1:45" x14ac:dyDescent="0.35">
      <c r="A174" s="41"/>
      <c r="B174" s="67"/>
      <c r="C174" s="40"/>
      <c r="D174" s="69"/>
      <c r="E174" s="40"/>
      <c r="F174" s="70"/>
      <c r="G174" s="36"/>
      <c r="H174" s="53"/>
      <c r="I174" s="36"/>
      <c r="J174" s="36"/>
      <c r="K174" s="72"/>
      <c r="L174" s="83"/>
      <c r="M174" s="62" t="str">
        <f t="shared" si="37"/>
        <v/>
      </c>
      <c r="N174" s="18" t="str">
        <f t="shared" si="38"/>
        <v/>
      </c>
      <c r="O174" s="18" t="e">
        <f t="shared" si="39"/>
        <v>#VALUE!</v>
      </c>
      <c r="P174" s="18" t="e">
        <f t="shared" si="40"/>
        <v>#VALUE!</v>
      </c>
      <c r="Q174" s="18" t="str">
        <f t="shared" si="41"/>
        <v/>
      </c>
      <c r="R174" s="18" t="e">
        <f t="shared" si="42"/>
        <v>#VALUE!</v>
      </c>
      <c r="S174" s="18">
        <f t="shared" si="43"/>
        <v>0</v>
      </c>
      <c r="T174" s="18" t="e">
        <f t="shared" si="44"/>
        <v>#VALUE!</v>
      </c>
      <c r="U174" s="26" t="str">
        <f t="shared" si="45"/>
        <v>OK</v>
      </c>
      <c r="V174" s="21" t="str">
        <f>IF(X174="","",IF(Lookups!$A$16=0,"Main Site not selected",Lookups!$A$16))</f>
        <v/>
      </c>
      <c r="W174" s="21" t="str">
        <f>IF(X174="","",IF(Lookups!$A$17=0,"Main Site not selected",Lookups!$A$17))</f>
        <v/>
      </c>
      <c r="X174" s="60" t="str">
        <f t="shared" si="46"/>
        <v/>
      </c>
      <c r="Y174" s="59" t="str">
        <f t="shared" si="53"/>
        <v/>
      </c>
      <c r="Z174" s="59" t="str">
        <f t="shared" si="53"/>
        <v/>
      </c>
      <c r="AA174" s="60" t="str">
        <f t="shared" si="53"/>
        <v/>
      </c>
      <c r="AB174" s="60" t="str">
        <f t="shared" si="51"/>
        <v/>
      </c>
      <c r="AC174" s="74" t="str">
        <f t="shared" si="52"/>
        <v/>
      </c>
      <c r="AD174" s="74" t="str">
        <f t="shared" si="52"/>
        <v/>
      </c>
      <c r="AE174" s="75" t="str">
        <f t="shared" si="52"/>
        <v/>
      </c>
      <c r="AF174" s="60" t="str">
        <f t="shared" si="48"/>
        <v/>
      </c>
      <c r="AG174" s="60" t="str">
        <f>IFERROR(IF(X174&lt;&gt;"",IF(AF174&lt;&gt;"",VLOOKUP(AF174,'big site list'!$B$2:$C$343,2,FALSE),""),""),Preplist!$F$21)</f>
        <v/>
      </c>
      <c r="AI174" s="42">
        <v>171</v>
      </c>
      <c r="AM174" s="42" t="str">
        <f>IF(X174&lt;&gt;"",AND($Y174&gt;=DATEVALUE("01/01/1900"),$Y174&lt;Lookups!$A$10),"")</f>
        <v/>
      </c>
      <c r="AN174" s="42" t="str">
        <f>IF(X174&lt;&gt;"",AND($Z174&gt;=DATEVALUE("01/01/2020"),$Z174&lt;=Lookups!$A$10),"")</f>
        <v/>
      </c>
      <c r="AO174" s="42" t="str">
        <f>IF(X174&lt;&gt;"",IFERROR(VLOOKUP(AA174,Lookups!$A$2:$A$6,1,FALSE),FALSE),"")</f>
        <v/>
      </c>
      <c r="AP174" s="42" t="b">
        <f t="shared" si="49"/>
        <v>1</v>
      </c>
      <c r="AQ174" s="42" t="str">
        <f>IF(X174&lt;&gt;"",IFERROR(VLOOKUP(AC174,Lookups!$A$24:$A$26,1,FALSE),FALSE),"")</f>
        <v/>
      </c>
      <c r="AR174" s="42" t="str">
        <f>IF(X174&lt;&gt;"",IFERROR(VLOOKUP(AD174,Lookups!$A$30:$A$34,1,FALSE),FALSE),"")</f>
        <v/>
      </c>
      <c r="AS174" s="42" t="str">
        <f>IF(X174&lt;&gt;"",AND($AE174&gt;=DATEVALUE("01/01/2020"),$AE174&lt;=Lookups!$A$10),"")</f>
        <v/>
      </c>
    </row>
    <row r="175" spans="1:45" x14ac:dyDescent="0.35">
      <c r="A175" s="41"/>
      <c r="B175" s="67"/>
      <c r="C175" s="40"/>
      <c r="D175" s="69"/>
      <c r="E175" s="40"/>
      <c r="F175" s="70"/>
      <c r="G175" s="36"/>
      <c r="H175" s="53"/>
      <c r="I175" s="36"/>
      <c r="J175" s="36"/>
      <c r="K175" s="72"/>
      <c r="L175" s="83"/>
      <c r="M175" s="62" t="str">
        <f t="shared" si="37"/>
        <v/>
      </c>
      <c r="N175" s="18" t="str">
        <f t="shared" si="38"/>
        <v/>
      </c>
      <c r="O175" s="18" t="e">
        <f t="shared" si="39"/>
        <v>#VALUE!</v>
      </c>
      <c r="P175" s="18" t="e">
        <f t="shared" si="40"/>
        <v>#VALUE!</v>
      </c>
      <c r="Q175" s="18" t="str">
        <f t="shared" si="41"/>
        <v/>
      </c>
      <c r="R175" s="18" t="e">
        <f t="shared" si="42"/>
        <v>#VALUE!</v>
      </c>
      <c r="S175" s="18">
        <f t="shared" si="43"/>
        <v>0</v>
      </c>
      <c r="T175" s="18" t="e">
        <f t="shared" si="44"/>
        <v>#VALUE!</v>
      </c>
      <c r="U175" s="26" t="str">
        <f t="shared" si="45"/>
        <v>OK</v>
      </c>
      <c r="V175" s="21" t="str">
        <f>IF(X175="","",IF(Lookups!$A$16=0,"Main Site not selected",Lookups!$A$16))</f>
        <v/>
      </c>
      <c r="W175" s="21" t="str">
        <f>IF(X175="","",IF(Lookups!$A$17=0,"Main Site not selected",Lookups!$A$17))</f>
        <v/>
      </c>
      <c r="X175" s="60" t="str">
        <f t="shared" si="46"/>
        <v/>
      </c>
      <c r="Y175" s="59" t="str">
        <f t="shared" si="53"/>
        <v/>
      </c>
      <c r="Z175" s="59" t="str">
        <f t="shared" si="53"/>
        <v/>
      </c>
      <c r="AA175" s="60" t="str">
        <f t="shared" si="53"/>
        <v/>
      </c>
      <c r="AB175" s="60" t="str">
        <f t="shared" si="51"/>
        <v/>
      </c>
      <c r="AC175" s="74" t="str">
        <f t="shared" si="52"/>
        <v/>
      </c>
      <c r="AD175" s="74" t="str">
        <f t="shared" si="52"/>
        <v/>
      </c>
      <c r="AE175" s="75" t="str">
        <f t="shared" si="52"/>
        <v/>
      </c>
      <c r="AF175" s="60" t="str">
        <f t="shared" si="48"/>
        <v/>
      </c>
      <c r="AG175" s="60" t="str">
        <f>IFERROR(IF(X175&lt;&gt;"",IF(AF175&lt;&gt;"",VLOOKUP(AF175,'big site list'!$B$2:$C$343,2,FALSE),""),""),Preplist!$F$21)</f>
        <v/>
      </c>
      <c r="AI175" s="42">
        <v>172</v>
      </c>
      <c r="AM175" s="42" t="str">
        <f>IF(X175&lt;&gt;"",AND($Y175&gt;=DATEVALUE("01/01/1900"),$Y175&lt;Lookups!$A$10),"")</f>
        <v/>
      </c>
      <c r="AN175" s="42" t="str">
        <f>IF(X175&lt;&gt;"",AND($Z175&gt;=DATEVALUE("01/01/2020"),$Z175&lt;=Lookups!$A$10),"")</f>
        <v/>
      </c>
      <c r="AO175" s="42" t="str">
        <f>IF(X175&lt;&gt;"",IFERROR(VLOOKUP(AA175,Lookups!$A$2:$A$6,1,FALSE),FALSE),"")</f>
        <v/>
      </c>
      <c r="AP175" s="42" t="b">
        <f t="shared" si="49"/>
        <v>1</v>
      </c>
      <c r="AQ175" s="42" t="str">
        <f>IF(X175&lt;&gt;"",IFERROR(VLOOKUP(AC175,Lookups!$A$24:$A$26,1,FALSE),FALSE),"")</f>
        <v/>
      </c>
      <c r="AR175" s="42" t="str">
        <f>IF(X175&lt;&gt;"",IFERROR(VLOOKUP(AD175,Lookups!$A$30:$A$34,1,FALSE),FALSE),"")</f>
        <v/>
      </c>
      <c r="AS175" s="42" t="str">
        <f>IF(X175&lt;&gt;"",AND($AE175&gt;=DATEVALUE("01/01/2020"),$AE175&lt;=Lookups!$A$10),"")</f>
        <v/>
      </c>
    </row>
    <row r="176" spans="1:45" x14ac:dyDescent="0.35">
      <c r="A176" s="41"/>
      <c r="B176" s="67"/>
      <c r="C176" s="40"/>
      <c r="D176" s="69"/>
      <c r="E176" s="40"/>
      <c r="F176" s="70"/>
      <c r="G176" s="36"/>
      <c r="H176" s="53"/>
      <c r="I176" s="36"/>
      <c r="J176" s="36"/>
      <c r="K176" s="72"/>
      <c r="L176" s="83"/>
      <c r="M176" s="62" t="str">
        <f t="shared" si="37"/>
        <v/>
      </c>
      <c r="N176" s="18" t="str">
        <f t="shared" si="38"/>
        <v/>
      </c>
      <c r="O176" s="18" t="e">
        <f t="shared" si="39"/>
        <v>#VALUE!</v>
      </c>
      <c r="P176" s="18" t="e">
        <f t="shared" si="40"/>
        <v>#VALUE!</v>
      </c>
      <c r="Q176" s="18" t="str">
        <f t="shared" si="41"/>
        <v/>
      </c>
      <c r="R176" s="18" t="e">
        <f t="shared" si="42"/>
        <v>#VALUE!</v>
      </c>
      <c r="S176" s="18">
        <f t="shared" si="43"/>
        <v>0</v>
      </c>
      <c r="T176" s="18" t="e">
        <f t="shared" si="44"/>
        <v>#VALUE!</v>
      </c>
      <c r="U176" s="26" t="str">
        <f t="shared" si="45"/>
        <v>OK</v>
      </c>
      <c r="V176" s="21" t="str">
        <f>IF(X176="","",IF(Lookups!$A$16=0,"Main Site not selected",Lookups!$A$16))</f>
        <v/>
      </c>
      <c r="W176" s="21" t="str">
        <f>IF(X176="","",IF(Lookups!$A$17=0,"Main Site not selected",Lookups!$A$17))</f>
        <v/>
      </c>
      <c r="X176" s="60" t="str">
        <f t="shared" si="46"/>
        <v/>
      </c>
      <c r="Y176" s="59" t="str">
        <f t="shared" si="53"/>
        <v/>
      </c>
      <c r="Z176" s="59" t="str">
        <f t="shared" si="53"/>
        <v/>
      </c>
      <c r="AA176" s="60" t="str">
        <f t="shared" si="53"/>
        <v/>
      </c>
      <c r="AB176" s="60" t="str">
        <f t="shared" si="51"/>
        <v/>
      </c>
      <c r="AC176" s="74" t="str">
        <f t="shared" si="52"/>
        <v/>
      </c>
      <c r="AD176" s="74" t="str">
        <f t="shared" si="52"/>
        <v/>
      </c>
      <c r="AE176" s="75" t="str">
        <f t="shared" si="52"/>
        <v/>
      </c>
      <c r="AF176" s="60" t="str">
        <f t="shared" si="48"/>
        <v/>
      </c>
      <c r="AG176" s="60" t="str">
        <f>IFERROR(IF(X176&lt;&gt;"",IF(AF176&lt;&gt;"",VLOOKUP(AF176,'big site list'!$B$2:$C$343,2,FALSE),""),""),Preplist!$F$21)</f>
        <v/>
      </c>
      <c r="AI176" s="42">
        <v>173</v>
      </c>
      <c r="AM176" s="42" t="str">
        <f>IF(X176&lt;&gt;"",AND($Y176&gt;=DATEVALUE("01/01/1900"),$Y176&lt;Lookups!$A$10),"")</f>
        <v/>
      </c>
      <c r="AN176" s="42" t="str">
        <f>IF(X176&lt;&gt;"",AND($Z176&gt;=DATEVALUE("01/01/2020"),$Z176&lt;=Lookups!$A$10),"")</f>
        <v/>
      </c>
      <c r="AO176" s="42" t="str">
        <f>IF(X176&lt;&gt;"",IFERROR(VLOOKUP(AA176,Lookups!$A$2:$A$6,1,FALSE),FALSE),"")</f>
        <v/>
      </c>
      <c r="AP176" s="42" t="b">
        <f t="shared" si="49"/>
        <v>1</v>
      </c>
      <c r="AQ176" s="42" t="str">
        <f>IF(X176&lt;&gt;"",IFERROR(VLOOKUP(AC176,Lookups!$A$24:$A$26,1,FALSE),FALSE),"")</f>
        <v/>
      </c>
      <c r="AR176" s="42" t="str">
        <f>IF(X176&lt;&gt;"",IFERROR(VLOOKUP(AD176,Lookups!$A$30:$A$34,1,FALSE),FALSE),"")</f>
        <v/>
      </c>
      <c r="AS176" s="42" t="str">
        <f>IF(X176&lt;&gt;"",AND($AE176&gt;=DATEVALUE("01/01/2020"),$AE176&lt;=Lookups!$A$10),"")</f>
        <v/>
      </c>
    </row>
    <row r="177" spans="1:45" x14ac:dyDescent="0.35">
      <c r="A177" s="41"/>
      <c r="B177" s="67"/>
      <c r="C177" s="40"/>
      <c r="D177" s="69"/>
      <c r="E177" s="40"/>
      <c r="F177" s="70"/>
      <c r="G177" s="36"/>
      <c r="H177" s="53"/>
      <c r="I177" s="36"/>
      <c r="J177" s="36"/>
      <c r="K177" s="72"/>
      <c r="L177" s="83"/>
      <c r="M177" s="62" t="str">
        <f t="shared" si="37"/>
        <v/>
      </c>
      <c r="N177" s="18" t="str">
        <f t="shared" si="38"/>
        <v/>
      </c>
      <c r="O177" s="18" t="e">
        <f t="shared" si="39"/>
        <v>#VALUE!</v>
      </c>
      <c r="P177" s="18" t="e">
        <f t="shared" si="40"/>
        <v>#VALUE!</v>
      </c>
      <c r="Q177" s="18" t="str">
        <f t="shared" si="41"/>
        <v/>
      </c>
      <c r="R177" s="18" t="e">
        <f t="shared" si="42"/>
        <v>#VALUE!</v>
      </c>
      <c r="S177" s="18">
        <f t="shared" si="43"/>
        <v>0</v>
      </c>
      <c r="T177" s="18" t="e">
        <f t="shared" si="44"/>
        <v>#VALUE!</v>
      </c>
      <c r="U177" s="26" t="str">
        <f t="shared" si="45"/>
        <v>OK</v>
      </c>
      <c r="V177" s="21" t="str">
        <f>IF(X177="","",IF(Lookups!$A$16=0,"Main Site not selected",Lookups!$A$16))</f>
        <v/>
      </c>
      <c r="W177" s="21" t="str">
        <f>IF(X177="","",IF(Lookups!$A$17=0,"Main Site not selected",Lookups!$A$17))</f>
        <v/>
      </c>
      <c r="X177" s="60" t="str">
        <f t="shared" si="46"/>
        <v/>
      </c>
      <c r="Y177" s="59" t="str">
        <f t="shared" si="53"/>
        <v/>
      </c>
      <c r="Z177" s="59" t="str">
        <f t="shared" si="53"/>
        <v/>
      </c>
      <c r="AA177" s="60" t="str">
        <f t="shared" si="53"/>
        <v/>
      </c>
      <c r="AB177" s="60" t="str">
        <f t="shared" si="51"/>
        <v/>
      </c>
      <c r="AC177" s="74" t="str">
        <f t="shared" si="52"/>
        <v/>
      </c>
      <c r="AD177" s="74" t="str">
        <f t="shared" si="52"/>
        <v/>
      </c>
      <c r="AE177" s="75" t="str">
        <f t="shared" si="52"/>
        <v/>
      </c>
      <c r="AF177" s="60" t="str">
        <f t="shared" si="48"/>
        <v/>
      </c>
      <c r="AG177" s="60" t="str">
        <f>IFERROR(IF(X177&lt;&gt;"",IF(AF177&lt;&gt;"",VLOOKUP(AF177,'big site list'!$B$2:$C$343,2,FALSE),""),""),Preplist!$F$21)</f>
        <v/>
      </c>
      <c r="AI177" s="42">
        <v>174</v>
      </c>
      <c r="AM177" s="42" t="str">
        <f>IF(X177&lt;&gt;"",AND($Y177&gt;=DATEVALUE("01/01/1900"),$Y177&lt;Lookups!$A$10),"")</f>
        <v/>
      </c>
      <c r="AN177" s="42" t="str">
        <f>IF(X177&lt;&gt;"",AND($Z177&gt;=DATEVALUE("01/01/2020"),$Z177&lt;=Lookups!$A$10),"")</f>
        <v/>
      </c>
      <c r="AO177" s="42" t="str">
        <f>IF(X177&lt;&gt;"",IFERROR(VLOOKUP(AA177,Lookups!$A$2:$A$6,1,FALSE),FALSE),"")</f>
        <v/>
      </c>
      <c r="AP177" s="42" t="b">
        <f t="shared" si="49"/>
        <v>1</v>
      </c>
      <c r="AQ177" s="42" t="str">
        <f>IF(X177&lt;&gt;"",IFERROR(VLOOKUP(AC177,Lookups!$A$24:$A$26,1,FALSE),FALSE),"")</f>
        <v/>
      </c>
      <c r="AR177" s="42" t="str">
        <f>IF(X177&lt;&gt;"",IFERROR(VLOOKUP(AD177,Lookups!$A$30:$A$34,1,FALSE),FALSE),"")</f>
        <v/>
      </c>
      <c r="AS177" s="42" t="str">
        <f>IF(X177&lt;&gt;"",AND($AE177&gt;=DATEVALUE("01/01/2020"),$AE177&lt;=Lookups!$A$10),"")</f>
        <v/>
      </c>
    </row>
    <row r="178" spans="1:45" x14ac:dyDescent="0.35">
      <c r="A178" s="41"/>
      <c r="B178" s="67"/>
      <c r="C178" s="40"/>
      <c r="D178" s="69"/>
      <c r="E178" s="40"/>
      <c r="F178" s="70"/>
      <c r="G178" s="36"/>
      <c r="H178" s="53"/>
      <c r="I178" s="36"/>
      <c r="J178" s="36"/>
      <c r="K178" s="72"/>
      <c r="L178" s="83"/>
      <c r="M178" s="62" t="str">
        <f t="shared" si="37"/>
        <v/>
      </c>
      <c r="N178" s="18" t="str">
        <f t="shared" si="38"/>
        <v/>
      </c>
      <c r="O178" s="18" t="e">
        <f t="shared" si="39"/>
        <v>#VALUE!</v>
      </c>
      <c r="P178" s="18" t="e">
        <f t="shared" si="40"/>
        <v>#VALUE!</v>
      </c>
      <c r="Q178" s="18" t="str">
        <f t="shared" si="41"/>
        <v/>
      </c>
      <c r="R178" s="18" t="e">
        <f t="shared" si="42"/>
        <v>#VALUE!</v>
      </c>
      <c r="S178" s="18">
        <f t="shared" si="43"/>
        <v>0</v>
      </c>
      <c r="T178" s="18" t="e">
        <f t="shared" si="44"/>
        <v>#VALUE!</v>
      </c>
      <c r="U178" s="26" t="str">
        <f t="shared" si="45"/>
        <v>OK</v>
      </c>
      <c r="V178" s="21" t="str">
        <f>IF(X178="","",IF(Lookups!$A$16=0,"Main Site not selected",Lookups!$A$16))</f>
        <v/>
      </c>
      <c r="W178" s="21" t="str">
        <f>IF(X178="","",IF(Lookups!$A$17=0,"Main Site not selected",Lookups!$A$17))</f>
        <v/>
      </c>
      <c r="X178" s="60" t="str">
        <f t="shared" si="46"/>
        <v/>
      </c>
      <c r="Y178" s="59" t="str">
        <f t="shared" si="53"/>
        <v/>
      </c>
      <c r="Z178" s="59" t="str">
        <f t="shared" si="53"/>
        <v/>
      </c>
      <c r="AA178" s="60" t="str">
        <f t="shared" si="53"/>
        <v/>
      </c>
      <c r="AB178" s="60" t="str">
        <f t="shared" si="51"/>
        <v/>
      </c>
      <c r="AC178" s="74" t="str">
        <f t="shared" si="52"/>
        <v/>
      </c>
      <c r="AD178" s="74" t="str">
        <f t="shared" si="52"/>
        <v/>
      </c>
      <c r="AE178" s="75" t="str">
        <f t="shared" si="52"/>
        <v/>
      </c>
      <c r="AF178" s="60" t="str">
        <f t="shared" si="48"/>
        <v/>
      </c>
      <c r="AG178" s="60" t="str">
        <f>IFERROR(IF(X178&lt;&gt;"",IF(AF178&lt;&gt;"",VLOOKUP(AF178,'big site list'!$B$2:$C$343,2,FALSE),""),""),Preplist!$F$21)</f>
        <v/>
      </c>
      <c r="AI178" s="42">
        <v>175</v>
      </c>
      <c r="AM178" s="42" t="str">
        <f>IF(X178&lt;&gt;"",AND($Y178&gt;=DATEVALUE("01/01/1900"),$Y178&lt;Lookups!$A$10),"")</f>
        <v/>
      </c>
      <c r="AN178" s="42" t="str">
        <f>IF(X178&lt;&gt;"",AND($Z178&gt;=DATEVALUE("01/01/2020"),$Z178&lt;=Lookups!$A$10),"")</f>
        <v/>
      </c>
      <c r="AO178" s="42" t="str">
        <f>IF(X178&lt;&gt;"",IFERROR(VLOOKUP(AA178,Lookups!$A$2:$A$6,1,FALSE),FALSE),"")</f>
        <v/>
      </c>
      <c r="AP178" s="42" t="b">
        <f t="shared" si="49"/>
        <v>1</v>
      </c>
      <c r="AQ178" s="42" t="str">
        <f>IF(X178&lt;&gt;"",IFERROR(VLOOKUP(AC178,Lookups!$A$24:$A$26,1,FALSE),FALSE),"")</f>
        <v/>
      </c>
      <c r="AR178" s="42" t="str">
        <f>IF(X178&lt;&gt;"",IFERROR(VLOOKUP(AD178,Lookups!$A$30:$A$34,1,FALSE),FALSE),"")</f>
        <v/>
      </c>
      <c r="AS178" s="42" t="str">
        <f>IF(X178&lt;&gt;"",AND($AE178&gt;=DATEVALUE("01/01/2020"),$AE178&lt;=Lookups!$A$10),"")</f>
        <v/>
      </c>
    </row>
    <row r="179" spans="1:45" x14ac:dyDescent="0.35">
      <c r="A179" s="41"/>
      <c r="B179" s="67"/>
      <c r="C179" s="40"/>
      <c r="D179" s="69"/>
      <c r="E179" s="40"/>
      <c r="F179" s="70"/>
      <c r="G179" s="36"/>
      <c r="H179" s="53"/>
      <c r="I179" s="36"/>
      <c r="J179" s="36"/>
      <c r="K179" s="72"/>
      <c r="L179" s="83"/>
      <c r="M179" s="62" t="str">
        <f t="shared" si="37"/>
        <v/>
      </c>
      <c r="N179" s="18" t="str">
        <f t="shared" si="38"/>
        <v/>
      </c>
      <c r="O179" s="18" t="e">
        <f t="shared" si="39"/>
        <v>#VALUE!</v>
      </c>
      <c r="P179" s="18" t="e">
        <f t="shared" si="40"/>
        <v>#VALUE!</v>
      </c>
      <c r="Q179" s="18" t="str">
        <f t="shared" si="41"/>
        <v/>
      </c>
      <c r="R179" s="18" t="e">
        <f t="shared" si="42"/>
        <v>#VALUE!</v>
      </c>
      <c r="S179" s="18">
        <f t="shared" si="43"/>
        <v>0</v>
      </c>
      <c r="T179" s="18" t="e">
        <f t="shared" si="44"/>
        <v>#VALUE!</v>
      </c>
      <c r="U179" s="26" t="str">
        <f t="shared" si="45"/>
        <v>OK</v>
      </c>
      <c r="V179" s="21" t="str">
        <f>IF(X179="","",IF(Lookups!$A$16=0,"Main Site not selected",Lookups!$A$16))</f>
        <v/>
      </c>
      <c r="W179" s="21" t="str">
        <f>IF(X179="","",IF(Lookups!$A$17=0,"Main Site not selected",Lookups!$A$17))</f>
        <v/>
      </c>
      <c r="X179" s="60" t="str">
        <f t="shared" si="46"/>
        <v/>
      </c>
      <c r="Y179" s="59" t="str">
        <f t="shared" si="53"/>
        <v/>
      </c>
      <c r="Z179" s="59" t="str">
        <f t="shared" si="53"/>
        <v/>
      </c>
      <c r="AA179" s="60" t="str">
        <f t="shared" si="53"/>
        <v/>
      </c>
      <c r="AB179" s="60" t="str">
        <f t="shared" si="51"/>
        <v/>
      </c>
      <c r="AC179" s="74" t="str">
        <f t="shared" si="52"/>
        <v/>
      </c>
      <c r="AD179" s="74" t="str">
        <f t="shared" si="52"/>
        <v/>
      </c>
      <c r="AE179" s="75" t="str">
        <f t="shared" si="52"/>
        <v/>
      </c>
      <c r="AF179" s="60" t="str">
        <f t="shared" si="48"/>
        <v/>
      </c>
      <c r="AG179" s="60" t="str">
        <f>IFERROR(IF(X179&lt;&gt;"",IF(AF179&lt;&gt;"",VLOOKUP(AF179,'big site list'!$B$2:$C$343,2,FALSE),""),""),Preplist!$F$21)</f>
        <v/>
      </c>
      <c r="AI179" s="42">
        <v>176</v>
      </c>
      <c r="AM179" s="42" t="str">
        <f>IF(X179&lt;&gt;"",AND($Y179&gt;=DATEVALUE("01/01/1900"),$Y179&lt;Lookups!$A$10),"")</f>
        <v/>
      </c>
      <c r="AN179" s="42" t="str">
        <f>IF(X179&lt;&gt;"",AND($Z179&gt;=DATEVALUE("01/01/2020"),$Z179&lt;=Lookups!$A$10),"")</f>
        <v/>
      </c>
      <c r="AO179" s="42" t="str">
        <f>IF(X179&lt;&gt;"",IFERROR(VLOOKUP(AA179,Lookups!$A$2:$A$6,1,FALSE),FALSE),"")</f>
        <v/>
      </c>
      <c r="AP179" s="42" t="b">
        <f t="shared" si="49"/>
        <v>1</v>
      </c>
      <c r="AQ179" s="42" t="str">
        <f>IF(X179&lt;&gt;"",IFERROR(VLOOKUP(AC179,Lookups!$A$24:$A$26,1,FALSE),FALSE),"")</f>
        <v/>
      </c>
      <c r="AR179" s="42" t="str">
        <f>IF(X179&lt;&gt;"",IFERROR(VLOOKUP(AD179,Lookups!$A$30:$A$34,1,FALSE),FALSE),"")</f>
        <v/>
      </c>
      <c r="AS179" s="42" t="str">
        <f>IF(X179&lt;&gt;"",AND($AE179&gt;=DATEVALUE("01/01/2020"),$AE179&lt;=Lookups!$A$10),"")</f>
        <v/>
      </c>
    </row>
    <row r="180" spans="1:45" x14ac:dyDescent="0.35">
      <c r="A180" s="41"/>
      <c r="B180" s="67"/>
      <c r="C180" s="40"/>
      <c r="D180" s="69"/>
      <c r="E180" s="40"/>
      <c r="F180" s="70"/>
      <c r="G180" s="36"/>
      <c r="H180" s="53"/>
      <c r="I180" s="36"/>
      <c r="J180" s="36"/>
      <c r="K180" s="72"/>
      <c r="L180" s="83"/>
      <c r="M180" s="62" t="str">
        <f t="shared" si="37"/>
        <v/>
      </c>
      <c r="N180" s="18" t="str">
        <f t="shared" si="38"/>
        <v/>
      </c>
      <c r="O180" s="18" t="e">
        <f t="shared" si="39"/>
        <v>#VALUE!</v>
      </c>
      <c r="P180" s="18" t="e">
        <f t="shared" si="40"/>
        <v>#VALUE!</v>
      </c>
      <c r="Q180" s="18" t="str">
        <f t="shared" si="41"/>
        <v/>
      </c>
      <c r="R180" s="18" t="e">
        <f t="shared" si="42"/>
        <v>#VALUE!</v>
      </c>
      <c r="S180" s="18">
        <f t="shared" si="43"/>
        <v>0</v>
      </c>
      <c r="T180" s="18" t="e">
        <f t="shared" si="44"/>
        <v>#VALUE!</v>
      </c>
      <c r="U180" s="26" t="str">
        <f t="shared" si="45"/>
        <v>OK</v>
      </c>
      <c r="V180" s="21" t="str">
        <f>IF(X180="","",IF(Lookups!$A$16=0,"Main Site not selected",Lookups!$A$16))</f>
        <v/>
      </c>
      <c r="W180" s="21" t="str">
        <f>IF(X180="","",IF(Lookups!$A$17=0,"Main Site not selected",Lookups!$A$17))</f>
        <v/>
      </c>
      <c r="X180" s="60" t="str">
        <f t="shared" si="46"/>
        <v/>
      </c>
      <c r="Y180" s="59" t="str">
        <f t="shared" si="53"/>
        <v/>
      </c>
      <c r="Z180" s="59" t="str">
        <f t="shared" si="53"/>
        <v/>
      </c>
      <c r="AA180" s="60" t="str">
        <f t="shared" si="53"/>
        <v/>
      </c>
      <c r="AB180" s="60" t="str">
        <f t="shared" si="51"/>
        <v/>
      </c>
      <c r="AC180" s="74" t="str">
        <f t="shared" si="52"/>
        <v/>
      </c>
      <c r="AD180" s="74" t="str">
        <f t="shared" si="52"/>
        <v/>
      </c>
      <c r="AE180" s="75" t="str">
        <f t="shared" si="52"/>
        <v/>
      </c>
      <c r="AF180" s="60" t="str">
        <f t="shared" si="48"/>
        <v/>
      </c>
      <c r="AG180" s="60" t="str">
        <f>IFERROR(IF(X180&lt;&gt;"",IF(AF180&lt;&gt;"",VLOOKUP(AF180,'big site list'!$B$2:$C$343,2,FALSE),""),""),Preplist!$F$21)</f>
        <v/>
      </c>
      <c r="AI180" s="42">
        <v>177</v>
      </c>
      <c r="AM180" s="42" t="str">
        <f>IF(X180&lt;&gt;"",AND($Y180&gt;=DATEVALUE("01/01/1900"),$Y180&lt;Lookups!$A$10),"")</f>
        <v/>
      </c>
      <c r="AN180" s="42" t="str">
        <f>IF(X180&lt;&gt;"",AND($Z180&gt;=DATEVALUE("01/01/2020"),$Z180&lt;=Lookups!$A$10),"")</f>
        <v/>
      </c>
      <c r="AO180" s="42" t="str">
        <f>IF(X180&lt;&gt;"",IFERROR(VLOOKUP(AA180,Lookups!$A$2:$A$6,1,FALSE),FALSE),"")</f>
        <v/>
      </c>
      <c r="AP180" s="42" t="b">
        <f t="shared" si="49"/>
        <v>1</v>
      </c>
      <c r="AQ180" s="42" t="str">
        <f>IF(X180&lt;&gt;"",IFERROR(VLOOKUP(AC180,Lookups!$A$24:$A$26,1,FALSE),FALSE),"")</f>
        <v/>
      </c>
      <c r="AR180" s="42" t="str">
        <f>IF(X180&lt;&gt;"",IFERROR(VLOOKUP(AD180,Lookups!$A$30:$A$34,1,FALSE),FALSE),"")</f>
        <v/>
      </c>
      <c r="AS180" s="42" t="str">
        <f>IF(X180&lt;&gt;"",AND($AE180&gt;=DATEVALUE("01/01/2020"),$AE180&lt;=Lookups!$A$10),"")</f>
        <v/>
      </c>
    </row>
    <row r="181" spans="1:45" x14ac:dyDescent="0.35">
      <c r="A181" s="41"/>
      <c r="B181" s="67"/>
      <c r="C181" s="40"/>
      <c r="D181" s="69"/>
      <c r="E181" s="40"/>
      <c r="F181" s="70"/>
      <c r="G181" s="36"/>
      <c r="H181" s="53"/>
      <c r="I181" s="36"/>
      <c r="J181" s="36"/>
      <c r="K181" s="72"/>
      <c r="L181" s="83"/>
      <c r="M181" s="62" t="str">
        <f t="shared" si="37"/>
        <v/>
      </c>
      <c r="N181" s="18" t="str">
        <f t="shared" si="38"/>
        <v/>
      </c>
      <c r="O181" s="18" t="e">
        <f t="shared" si="39"/>
        <v>#VALUE!</v>
      </c>
      <c r="P181" s="18" t="e">
        <f t="shared" si="40"/>
        <v>#VALUE!</v>
      </c>
      <c r="Q181" s="18" t="str">
        <f t="shared" si="41"/>
        <v/>
      </c>
      <c r="R181" s="18" t="e">
        <f t="shared" si="42"/>
        <v>#VALUE!</v>
      </c>
      <c r="S181" s="18">
        <f t="shared" si="43"/>
        <v>0</v>
      </c>
      <c r="T181" s="18" t="e">
        <f t="shared" si="44"/>
        <v>#VALUE!</v>
      </c>
      <c r="U181" s="26" t="str">
        <f t="shared" si="45"/>
        <v>OK</v>
      </c>
      <c r="V181" s="21" t="str">
        <f>IF(X181="","",IF(Lookups!$A$16=0,"Main Site not selected",Lookups!$A$16))</f>
        <v/>
      </c>
      <c r="W181" s="21" t="str">
        <f>IF(X181="","",IF(Lookups!$A$17=0,"Main Site not selected",Lookups!$A$17))</f>
        <v/>
      </c>
      <c r="X181" s="60" t="str">
        <f t="shared" si="46"/>
        <v/>
      </c>
      <c r="Y181" s="59" t="str">
        <f t="shared" si="53"/>
        <v/>
      </c>
      <c r="Z181" s="59" t="str">
        <f t="shared" si="53"/>
        <v/>
      </c>
      <c r="AA181" s="60" t="str">
        <f t="shared" si="53"/>
        <v/>
      </c>
      <c r="AB181" s="60" t="str">
        <f t="shared" si="51"/>
        <v/>
      </c>
      <c r="AC181" s="74" t="str">
        <f t="shared" si="52"/>
        <v/>
      </c>
      <c r="AD181" s="74" t="str">
        <f t="shared" si="52"/>
        <v/>
      </c>
      <c r="AE181" s="75" t="str">
        <f t="shared" si="52"/>
        <v/>
      </c>
      <c r="AF181" s="60" t="str">
        <f t="shared" si="48"/>
        <v/>
      </c>
      <c r="AG181" s="60" t="str">
        <f>IFERROR(IF(X181&lt;&gt;"",IF(AF181&lt;&gt;"",VLOOKUP(AF181,'big site list'!$B$2:$C$343,2,FALSE),""),""),Preplist!$F$21)</f>
        <v/>
      </c>
      <c r="AI181" s="42">
        <v>178</v>
      </c>
      <c r="AM181" s="42" t="str">
        <f>IF(X181&lt;&gt;"",AND($Y181&gt;=DATEVALUE("01/01/1900"),$Y181&lt;Lookups!$A$10),"")</f>
        <v/>
      </c>
      <c r="AN181" s="42" t="str">
        <f>IF(X181&lt;&gt;"",AND($Z181&gt;=DATEVALUE("01/01/2020"),$Z181&lt;=Lookups!$A$10),"")</f>
        <v/>
      </c>
      <c r="AO181" s="42" t="str">
        <f>IF(X181&lt;&gt;"",IFERROR(VLOOKUP(AA181,Lookups!$A$2:$A$6,1,FALSE),FALSE),"")</f>
        <v/>
      </c>
      <c r="AP181" s="42" t="b">
        <f t="shared" si="49"/>
        <v>1</v>
      </c>
      <c r="AQ181" s="42" t="str">
        <f>IF(X181&lt;&gt;"",IFERROR(VLOOKUP(AC181,Lookups!$A$24:$A$26,1,FALSE),FALSE),"")</f>
        <v/>
      </c>
      <c r="AR181" s="42" t="str">
        <f>IF(X181&lt;&gt;"",IFERROR(VLOOKUP(AD181,Lookups!$A$30:$A$34,1,FALSE),FALSE),"")</f>
        <v/>
      </c>
      <c r="AS181" s="42" t="str">
        <f>IF(X181&lt;&gt;"",AND($AE181&gt;=DATEVALUE("01/01/2020"),$AE181&lt;=Lookups!$A$10),"")</f>
        <v/>
      </c>
    </row>
    <row r="182" spans="1:45" x14ac:dyDescent="0.35">
      <c r="A182" s="41"/>
      <c r="B182" s="67"/>
      <c r="C182" s="40"/>
      <c r="D182" s="69"/>
      <c r="E182" s="40"/>
      <c r="F182" s="70"/>
      <c r="G182" s="36"/>
      <c r="H182" s="53"/>
      <c r="I182" s="36"/>
      <c r="J182" s="36"/>
      <c r="K182" s="72"/>
      <c r="L182" s="83"/>
      <c r="M182" s="62" t="str">
        <f t="shared" si="37"/>
        <v/>
      </c>
      <c r="N182" s="18" t="str">
        <f t="shared" si="38"/>
        <v/>
      </c>
      <c r="O182" s="18" t="e">
        <f t="shared" si="39"/>
        <v>#VALUE!</v>
      </c>
      <c r="P182" s="18" t="e">
        <f t="shared" si="40"/>
        <v>#VALUE!</v>
      </c>
      <c r="Q182" s="18" t="str">
        <f t="shared" si="41"/>
        <v/>
      </c>
      <c r="R182" s="18" t="e">
        <f t="shared" si="42"/>
        <v>#VALUE!</v>
      </c>
      <c r="S182" s="18">
        <f t="shared" si="43"/>
        <v>0</v>
      </c>
      <c r="T182" s="18" t="e">
        <f t="shared" si="44"/>
        <v>#VALUE!</v>
      </c>
      <c r="U182" s="26" t="str">
        <f t="shared" si="45"/>
        <v>OK</v>
      </c>
      <c r="V182" s="21" t="str">
        <f>IF(X182="","",IF(Lookups!$A$16=0,"Main Site not selected",Lookups!$A$16))</f>
        <v/>
      </c>
      <c r="W182" s="21" t="str">
        <f>IF(X182="","",IF(Lookups!$A$17=0,"Main Site not selected",Lookups!$A$17))</f>
        <v/>
      </c>
      <c r="X182" s="60" t="str">
        <f t="shared" si="46"/>
        <v/>
      </c>
      <c r="Y182" s="59" t="str">
        <f t="shared" si="53"/>
        <v/>
      </c>
      <c r="Z182" s="59" t="str">
        <f t="shared" si="53"/>
        <v/>
      </c>
      <c r="AA182" s="60" t="str">
        <f t="shared" si="53"/>
        <v/>
      </c>
      <c r="AB182" s="60" t="str">
        <f t="shared" si="51"/>
        <v/>
      </c>
      <c r="AC182" s="74" t="str">
        <f t="shared" si="52"/>
        <v/>
      </c>
      <c r="AD182" s="74" t="str">
        <f t="shared" si="52"/>
        <v/>
      </c>
      <c r="AE182" s="75" t="str">
        <f t="shared" si="52"/>
        <v/>
      </c>
      <c r="AF182" s="60" t="str">
        <f t="shared" si="48"/>
        <v/>
      </c>
      <c r="AG182" s="60" t="str">
        <f>IFERROR(IF(X182&lt;&gt;"",IF(AF182&lt;&gt;"",VLOOKUP(AF182,'big site list'!$B$2:$C$343,2,FALSE),""),""),Preplist!$F$21)</f>
        <v/>
      </c>
      <c r="AI182" s="42">
        <v>179</v>
      </c>
      <c r="AM182" s="42" t="str">
        <f>IF(X182&lt;&gt;"",AND($Y182&gt;=DATEVALUE("01/01/1900"),$Y182&lt;Lookups!$A$10),"")</f>
        <v/>
      </c>
      <c r="AN182" s="42" t="str">
        <f>IF(X182&lt;&gt;"",AND($Z182&gt;=DATEVALUE("01/01/2020"),$Z182&lt;=Lookups!$A$10),"")</f>
        <v/>
      </c>
      <c r="AO182" s="42" t="str">
        <f>IF(X182&lt;&gt;"",IFERROR(VLOOKUP(AA182,Lookups!$A$2:$A$6,1,FALSE),FALSE),"")</f>
        <v/>
      </c>
      <c r="AP182" s="42" t="b">
        <f t="shared" si="49"/>
        <v>1</v>
      </c>
      <c r="AQ182" s="42" t="str">
        <f>IF(X182&lt;&gt;"",IFERROR(VLOOKUP(AC182,Lookups!$A$24:$A$26,1,FALSE),FALSE),"")</f>
        <v/>
      </c>
      <c r="AR182" s="42" t="str">
        <f>IF(X182&lt;&gt;"",IFERROR(VLOOKUP(AD182,Lookups!$A$30:$A$34,1,FALSE),FALSE),"")</f>
        <v/>
      </c>
      <c r="AS182" s="42" t="str">
        <f>IF(X182&lt;&gt;"",AND($AE182&gt;=DATEVALUE("01/01/2020"),$AE182&lt;=Lookups!$A$10),"")</f>
        <v/>
      </c>
    </row>
    <row r="183" spans="1:45" x14ac:dyDescent="0.35">
      <c r="A183" s="41"/>
      <c r="B183" s="67"/>
      <c r="C183" s="40"/>
      <c r="D183" s="69"/>
      <c r="E183" s="40"/>
      <c r="F183" s="70"/>
      <c r="G183" s="36"/>
      <c r="H183" s="53"/>
      <c r="I183" s="36"/>
      <c r="J183" s="36"/>
      <c r="K183" s="72"/>
      <c r="L183" s="83"/>
      <c r="M183" s="62" t="str">
        <f t="shared" si="37"/>
        <v/>
      </c>
      <c r="N183" s="18" t="str">
        <f t="shared" si="38"/>
        <v/>
      </c>
      <c r="O183" s="18" t="e">
        <f t="shared" si="39"/>
        <v>#VALUE!</v>
      </c>
      <c r="P183" s="18" t="e">
        <f t="shared" si="40"/>
        <v>#VALUE!</v>
      </c>
      <c r="Q183" s="18" t="str">
        <f t="shared" si="41"/>
        <v/>
      </c>
      <c r="R183" s="18" t="e">
        <f t="shared" si="42"/>
        <v>#VALUE!</v>
      </c>
      <c r="S183" s="18">
        <f t="shared" si="43"/>
        <v>0</v>
      </c>
      <c r="T183" s="18" t="e">
        <f t="shared" si="44"/>
        <v>#VALUE!</v>
      </c>
      <c r="U183" s="26" t="str">
        <f t="shared" si="45"/>
        <v>OK</v>
      </c>
      <c r="V183" s="21" t="str">
        <f>IF(X183="","",IF(Lookups!$A$16=0,"Main Site not selected",Lookups!$A$16))</f>
        <v/>
      </c>
      <c r="W183" s="21" t="str">
        <f>IF(X183="","",IF(Lookups!$A$17=0,"Main Site not selected",Lookups!$A$17))</f>
        <v/>
      </c>
      <c r="X183" s="60" t="str">
        <f t="shared" si="46"/>
        <v/>
      </c>
      <c r="Y183" s="59" t="str">
        <f t="shared" si="53"/>
        <v/>
      </c>
      <c r="Z183" s="59" t="str">
        <f t="shared" si="53"/>
        <v/>
      </c>
      <c r="AA183" s="60" t="str">
        <f t="shared" si="53"/>
        <v/>
      </c>
      <c r="AB183" s="60" t="str">
        <f t="shared" si="51"/>
        <v/>
      </c>
      <c r="AC183" s="74" t="str">
        <f t="shared" si="52"/>
        <v/>
      </c>
      <c r="AD183" s="74" t="str">
        <f t="shared" si="52"/>
        <v/>
      </c>
      <c r="AE183" s="75" t="str">
        <f t="shared" si="52"/>
        <v/>
      </c>
      <c r="AF183" s="60" t="str">
        <f t="shared" si="48"/>
        <v/>
      </c>
      <c r="AG183" s="60" t="str">
        <f>IFERROR(IF(X183&lt;&gt;"",IF(AF183&lt;&gt;"",VLOOKUP(AF183,'big site list'!$B$2:$C$343,2,FALSE),""),""),Preplist!$F$21)</f>
        <v/>
      </c>
      <c r="AI183" s="42">
        <v>180</v>
      </c>
      <c r="AM183" s="42" t="str">
        <f>IF(X183&lt;&gt;"",AND($Y183&gt;=DATEVALUE("01/01/1900"),$Y183&lt;Lookups!$A$10),"")</f>
        <v/>
      </c>
      <c r="AN183" s="42" t="str">
        <f>IF(X183&lt;&gt;"",AND($Z183&gt;=DATEVALUE("01/01/2020"),$Z183&lt;=Lookups!$A$10),"")</f>
        <v/>
      </c>
      <c r="AO183" s="42" t="str">
        <f>IF(X183&lt;&gt;"",IFERROR(VLOOKUP(AA183,Lookups!$A$2:$A$6,1,FALSE),FALSE),"")</f>
        <v/>
      </c>
      <c r="AP183" s="42" t="b">
        <f t="shared" si="49"/>
        <v>1</v>
      </c>
      <c r="AQ183" s="42" t="str">
        <f>IF(X183&lt;&gt;"",IFERROR(VLOOKUP(AC183,Lookups!$A$24:$A$26,1,FALSE),FALSE),"")</f>
        <v/>
      </c>
      <c r="AR183" s="42" t="str">
        <f>IF(X183&lt;&gt;"",IFERROR(VLOOKUP(AD183,Lookups!$A$30:$A$34,1,FALSE),FALSE),"")</f>
        <v/>
      </c>
      <c r="AS183" s="42" t="str">
        <f>IF(X183&lt;&gt;"",AND($AE183&gt;=DATEVALUE("01/01/2020"),$AE183&lt;=Lookups!$A$10),"")</f>
        <v/>
      </c>
    </row>
    <row r="184" spans="1:45" x14ac:dyDescent="0.35">
      <c r="A184" s="41"/>
      <c r="B184" s="67"/>
      <c r="C184" s="40"/>
      <c r="D184" s="69"/>
      <c r="E184" s="40"/>
      <c r="F184" s="70"/>
      <c r="G184" s="36"/>
      <c r="H184" s="53"/>
      <c r="I184" s="36"/>
      <c r="J184" s="36"/>
      <c r="K184" s="72"/>
      <c r="L184" s="83"/>
      <c r="M184" s="62" t="str">
        <f t="shared" si="37"/>
        <v/>
      </c>
      <c r="N184" s="18" t="str">
        <f t="shared" si="38"/>
        <v/>
      </c>
      <c r="O184" s="18" t="e">
        <f t="shared" si="39"/>
        <v>#VALUE!</v>
      </c>
      <c r="P184" s="18" t="e">
        <f t="shared" si="40"/>
        <v>#VALUE!</v>
      </c>
      <c r="Q184" s="18" t="str">
        <f t="shared" si="41"/>
        <v/>
      </c>
      <c r="R184" s="18" t="e">
        <f t="shared" si="42"/>
        <v>#VALUE!</v>
      </c>
      <c r="S184" s="18">
        <f t="shared" si="43"/>
        <v>0</v>
      </c>
      <c r="T184" s="18" t="e">
        <f t="shared" si="44"/>
        <v>#VALUE!</v>
      </c>
      <c r="U184" s="26" t="str">
        <f t="shared" si="45"/>
        <v>OK</v>
      </c>
      <c r="V184" s="21" t="str">
        <f>IF(X184="","",IF(Lookups!$A$16=0,"Main Site not selected",Lookups!$A$16))</f>
        <v/>
      </c>
      <c r="W184" s="21" t="str">
        <f>IF(X184="","",IF(Lookups!$A$17=0,"Main Site not selected",Lookups!$A$17))</f>
        <v/>
      </c>
      <c r="X184" s="60" t="str">
        <f t="shared" si="46"/>
        <v/>
      </c>
      <c r="Y184" s="59" t="str">
        <f t="shared" si="53"/>
        <v/>
      </c>
      <c r="Z184" s="59" t="str">
        <f t="shared" si="53"/>
        <v/>
      </c>
      <c r="AA184" s="60" t="str">
        <f t="shared" si="53"/>
        <v/>
      </c>
      <c r="AB184" s="60" t="str">
        <f t="shared" si="51"/>
        <v/>
      </c>
      <c r="AC184" s="74" t="str">
        <f t="shared" si="52"/>
        <v/>
      </c>
      <c r="AD184" s="74" t="str">
        <f t="shared" si="52"/>
        <v/>
      </c>
      <c r="AE184" s="75" t="str">
        <f t="shared" si="52"/>
        <v/>
      </c>
      <c r="AF184" s="60" t="str">
        <f t="shared" si="48"/>
        <v/>
      </c>
      <c r="AG184" s="60" t="str">
        <f>IFERROR(IF(X184&lt;&gt;"",IF(AF184&lt;&gt;"",VLOOKUP(AF184,'big site list'!$B$2:$C$343,2,FALSE),""),""),Preplist!$F$21)</f>
        <v/>
      </c>
      <c r="AI184" s="42">
        <v>181</v>
      </c>
      <c r="AM184" s="42" t="str">
        <f>IF(X184&lt;&gt;"",AND($Y184&gt;=DATEVALUE("01/01/1900"),$Y184&lt;Lookups!$A$10),"")</f>
        <v/>
      </c>
      <c r="AN184" s="42" t="str">
        <f>IF(X184&lt;&gt;"",AND($Z184&gt;=DATEVALUE("01/01/2020"),$Z184&lt;=Lookups!$A$10),"")</f>
        <v/>
      </c>
      <c r="AO184" s="42" t="str">
        <f>IF(X184&lt;&gt;"",IFERROR(VLOOKUP(AA184,Lookups!$A$2:$A$6,1,FALSE),FALSE),"")</f>
        <v/>
      </c>
      <c r="AP184" s="42" t="b">
        <f t="shared" si="49"/>
        <v>1</v>
      </c>
      <c r="AQ184" s="42" t="str">
        <f>IF(X184&lt;&gt;"",IFERROR(VLOOKUP(AC184,Lookups!$A$24:$A$26,1,FALSE),FALSE),"")</f>
        <v/>
      </c>
      <c r="AR184" s="42" t="str">
        <f>IF(X184&lt;&gt;"",IFERROR(VLOOKUP(AD184,Lookups!$A$30:$A$34,1,FALSE),FALSE),"")</f>
        <v/>
      </c>
      <c r="AS184" s="42" t="str">
        <f>IF(X184&lt;&gt;"",AND($AE184&gt;=DATEVALUE("01/01/2020"),$AE184&lt;=Lookups!$A$10),"")</f>
        <v/>
      </c>
    </row>
    <row r="185" spans="1:45" x14ac:dyDescent="0.35">
      <c r="A185" s="41"/>
      <c r="B185" s="67"/>
      <c r="C185" s="40"/>
      <c r="D185" s="69"/>
      <c r="E185" s="40"/>
      <c r="F185" s="70"/>
      <c r="G185" s="36"/>
      <c r="H185" s="53"/>
      <c r="I185" s="36"/>
      <c r="J185" s="36"/>
      <c r="K185" s="72"/>
      <c r="L185" s="83"/>
      <c r="M185" s="62" t="str">
        <f t="shared" si="37"/>
        <v/>
      </c>
      <c r="N185" s="18" t="str">
        <f t="shared" si="38"/>
        <v/>
      </c>
      <c r="O185" s="18" t="e">
        <f t="shared" si="39"/>
        <v>#VALUE!</v>
      </c>
      <c r="P185" s="18" t="e">
        <f t="shared" si="40"/>
        <v>#VALUE!</v>
      </c>
      <c r="Q185" s="18" t="str">
        <f t="shared" si="41"/>
        <v/>
      </c>
      <c r="R185" s="18" t="e">
        <f t="shared" si="42"/>
        <v>#VALUE!</v>
      </c>
      <c r="S185" s="18">
        <f t="shared" si="43"/>
        <v>0</v>
      </c>
      <c r="T185" s="18" t="e">
        <f t="shared" si="44"/>
        <v>#VALUE!</v>
      </c>
      <c r="U185" s="26" t="str">
        <f t="shared" si="45"/>
        <v>OK</v>
      </c>
      <c r="V185" s="21" t="str">
        <f>IF(X185="","",IF(Lookups!$A$16=0,"Main Site not selected",Lookups!$A$16))</f>
        <v/>
      </c>
      <c r="W185" s="21" t="str">
        <f>IF(X185="","",IF(Lookups!$A$17=0,"Main Site not selected",Lookups!$A$17))</f>
        <v/>
      </c>
      <c r="X185" s="60" t="str">
        <f t="shared" si="46"/>
        <v/>
      </c>
      <c r="Y185" s="59" t="str">
        <f t="shared" si="53"/>
        <v/>
      </c>
      <c r="Z185" s="59" t="str">
        <f t="shared" si="53"/>
        <v/>
      </c>
      <c r="AA185" s="60" t="str">
        <f t="shared" si="53"/>
        <v/>
      </c>
      <c r="AB185" s="60" t="str">
        <f t="shared" si="51"/>
        <v/>
      </c>
      <c r="AC185" s="74" t="str">
        <f t="shared" si="52"/>
        <v/>
      </c>
      <c r="AD185" s="74" t="str">
        <f t="shared" si="52"/>
        <v/>
      </c>
      <c r="AE185" s="75" t="str">
        <f t="shared" si="52"/>
        <v/>
      </c>
      <c r="AF185" s="60" t="str">
        <f t="shared" si="48"/>
        <v/>
      </c>
      <c r="AG185" s="60" t="str">
        <f>IFERROR(IF(X185&lt;&gt;"",IF(AF185&lt;&gt;"",VLOOKUP(AF185,'big site list'!$B$2:$C$343,2,FALSE),""),""),Preplist!$F$21)</f>
        <v/>
      </c>
      <c r="AI185" s="42">
        <v>182</v>
      </c>
      <c r="AM185" s="42" t="str">
        <f>IF(X185&lt;&gt;"",AND($Y185&gt;=DATEVALUE("01/01/1900"),$Y185&lt;Lookups!$A$10),"")</f>
        <v/>
      </c>
      <c r="AN185" s="42" t="str">
        <f>IF(X185&lt;&gt;"",AND($Z185&gt;=DATEVALUE("01/01/2020"),$Z185&lt;=Lookups!$A$10),"")</f>
        <v/>
      </c>
      <c r="AO185" s="42" t="str">
        <f>IF(X185&lt;&gt;"",IFERROR(VLOOKUP(AA185,Lookups!$A$2:$A$6,1,FALSE),FALSE),"")</f>
        <v/>
      </c>
      <c r="AP185" s="42" t="b">
        <f t="shared" si="49"/>
        <v>1</v>
      </c>
      <c r="AQ185" s="42" t="str">
        <f>IF(X185&lt;&gt;"",IFERROR(VLOOKUP(AC185,Lookups!$A$24:$A$26,1,FALSE),FALSE),"")</f>
        <v/>
      </c>
      <c r="AR185" s="42" t="str">
        <f>IF(X185&lt;&gt;"",IFERROR(VLOOKUP(AD185,Lookups!$A$30:$A$34,1,FALSE),FALSE),"")</f>
        <v/>
      </c>
      <c r="AS185" s="42" t="str">
        <f>IF(X185&lt;&gt;"",AND($AE185&gt;=DATEVALUE("01/01/2020"),$AE185&lt;=Lookups!$A$10),"")</f>
        <v/>
      </c>
    </row>
    <row r="186" spans="1:45" x14ac:dyDescent="0.35">
      <c r="A186" s="41"/>
      <c r="B186" s="67"/>
      <c r="C186" s="40"/>
      <c r="D186" s="69"/>
      <c r="E186" s="40"/>
      <c r="F186" s="70"/>
      <c r="G186" s="36"/>
      <c r="H186" s="53"/>
      <c r="I186" s="36"/>
      <c r="J186" s="36"/>
      <c r="K186" s="72"/>
      <c r="L186" s="83"/>
      <c r="M186" s="62" t="str">
        <f t="shared" si="37"/>
        <v/>
      </c>
      <c r="N186" s="18" t="str">
        <f t="shared" si="38"/>
        <v/>
      </c>
      <c r="O186" s="18" t="e">
        <f t="shared" si="39"/>
        <v>#VALUE!</v>
      </c>
      <c r="P186" s="18" t="e">
        <f t="shared" si="40"/>
        <v>#VALUE!</v>
      </c>
      <c r="Q186" s="18" t="str">
        <f t="shared" si="41"/>
        <v/>
      </c>
      <c r="R186" s="18" t="e">
        <f t="shared" si="42"/>
        <v>#VALUE!</v>
      </c>
      <c r="S186" s="18">
        <f t="shared" si="43"/>
        <v>0</v>
      </c>
      <c r="T186" s="18" t="e">
        <f t="shared" si="44"/>
        <v>#VALUE!</v>
      </c>
      <c r="U186" s="26" t="str">
        <f t="shared" si="45"/>
        <v>OK</v>
      </c>
      <c r="V186" s="21" t="str">
        <f>IF(X186="","",IF(Lookups!$A$16=0,"Main Site not selected",Lookups!$A$16))</f>
        <v/>
      </c>
      <c r="W186" s="21" t="str">
        <f>IF(X186="","",IF(Lookups!$A$17=0,"Main Site not selected",Lookups!$A$17))</f>
        <v/>
      </c>
      <c r="X186" s="60" t="str">
        <f t="shared" si="46"/>
        <v/>
      </c>
      <c r="Y186" s="59" t="str">
        <f t="shared" si="53"/>
        <v/>
      </c>
      <c r="Z186" s="59" t="str">
        <f t="shared" si="53"/>
        <v/>
      </c>
      <c r="AA186" s="60" t="str">
        <f t="shared" si="53"/>
        <v/>
      </c>
      <c r="AB186" s="60" t="str">
        <f t="shared" si="51"/>
        <v/>
      </c>
      <c r="AC186" s="74" t="str">
        <f t="shared" si="52"/>
        <v/>
      </c>
      <c r="AD186" s="74" t="str">
        <f t="shared" si="52"/>
        <v/>
      </c>
      <c r="AE186" s="75" t="str">
        <f t="shared" si="52"/>
        <v/>
      </c>
      <c r="AF186" s="60" t="str">
        <f t="shared" si="48"/>
        <v/>
      </c>
      <c r="AG186" s="60" t="str">
        <f>IFERROR(IF(X186&lt;&gt;"",IF(AF186&lt;&gt;"",VLOOKUP(AF186,'big site list'!$B$2:$C$343,2,FALSE),""),""),Preplist!$F$21)</f>
        <v/>
      </c>
      <c r="AI186" s="42">
        <v>183</v>
      </c>
      <c r="AM186" s="42" t="str">
        <f>IF(X186&lt;&gt;"",AND($Y186&gt;=DATEVALUE("01/01/1900"),$Y186&lt;Lookups!$A$10),"")</f>
        <v/>
      </c>
      <c r="AN186" s="42" t="str">
        <f>IF(X186&lt;&gt;"",AND($Z186&gt;=DATEVALUE("01/01/2020"),$Z186&lt;=Lookups!$A$10),"")</f>
        <v/>
      </c>
      <c r="AO186" s="42" t="str">
        <f>IF(X186&lt;&gt;"",IFERROR(VLOOKUP(AA186,Lookups!$A$2:$A$6,1,FALSE),FALSE),"")</f>
        <v/>
      </c>
      <c r="AP186" s="42" t="b">
        <f t="shared" si="49"/>
        <v>1</v>
      </c>
      <c r="AQ186" s="42" t="str">
        <f>IF(X186&lt;&gt;"",IFERROR(VLOOKUP(AC186,Lookups!$A$24:$A$26,1,FALSE),FALSE),"")</f>
        <v/>
      </c>
      <c r="AR186" s="42" t="str">
        <f>IF(X186&lt;&gt;"",IFERROR(VLOOKUP(AD186,Lookups!$A$30:$A$34,1,FALSE),FALSE),"")</f>
        <v/>
      </c>
      <c r="AS186" s="42" t="str">
        <f>IF(X186&lt;&gt;"",AND($AE186&gt;=DATEVALUE("01/01/2020"),$AE186&lt;=Lookups!$A$10),"")</f>
        <v/>
      </c>
    </row>
    <row r="187" spans="1:45" x14ac:dyDescent="0.35">
      <c r="A187" s="41"/>
      <c r="B187" s="67"/>
      <c r="C187" s="40"/>
      <c r="D187" s="69"/>
      <c r="E187" s="40"/>
      <c r="F187" s="70"/>
      <c r="G187" s="36"/>
      <c r="H187" s="53"/>
      <c r="I187" s="36"/>
      <c r="J187" s="36"/>
      <c r="K187" s="72"/>
      <c r="L187" s="83"/>
      <c r="M187" s="62" t="str">
        <f t="shared" si="37"/>
        <v/>
      </c>
      <c r="N187" s="18" t="str">
        <f t="shared" si="38"/>
        <v/>
      </c>
      <c r="O187" s="18" t="e">
        <f t="shared" si="39"/>
        <v>#VALUE!</v>
      </c>
      <c r="P187" s="18" t="e">
        <f t="shared" si="40"/>
        <v>#VALUE!</v>
      </c>
      <c r="Q187" s="18" t="str">
        <f t="shared" si="41"/>
        <v/>
      </c>
      <c r="R187" s="18" t="e">
        <f t="shared" si="42"/>
        <v>#VALUE!</v>
      </c>
      <c r="S187" s="18">
        <f t="shared" si="43"/>
        <v>0</v>
      </c>
      <c r="T187" s="18" t="e">
        <f t="shared" si="44"/>
        <v>#VALUE!</v>
      </c>
      <c r="U187" s="26" t="str">
        <f t="shared" si="45"/>
        <v>OK</v>
      </c>
      <c r="V187" s="21" t="str">
        <f>IF(X187="","",IF(Lookups!$A$16=0,"Main Site not selected",Lookups!$A$16))</f>
        <v/>
      </c>
      <c r="W187" s="21" t="str">
        <f>IF(X187="","",IF(Lookups!$A$17=0,"Main Site not selected",Lookups!$A$17))</f>
        <v/>
      </c>
      <c r="X187" s="60" t="str">
        <f t="shared" si="46"/>
        <v/>
      </c>
      <c r="Y187" s="59" t="str">
        <f t="shared" si="53"/>
        <v/>
      </c>
      <c r="Z187" s="59" t="str">
        <f t="shared" si="53"/>
        <v/>
      </c>
      <c r="AA187" s="60" t="str">
        <f t="shared" si="53"/>
        <v/>
      </c>
      <c r="AB187" s="60" t="str">
        <f t="shared" si="51"/>
        <v/>
      </c>
      <c r="AC187" s="74" t="str">
        <f t="shared" si="52"/>
        <v/>
      </c>
      <c r="AD187" s="74" t="str">
        <f t="shared" si="52"/>
        <v/>
      </c>
      <c r="AE187" s="75" t="str">
        <f t="shared" si="52"/>
        <v/>
      </c>
      <c r="AF187" s="60" t="str">
        <f t="shared" si="48"/>
        <v/>
      </c>
      <c r="AG187" s="60" t="str">
        <f>IFERROR(IF(X187&lt;&gt;"",IF(AF187&lt;&gt;"",VLOOKUP(AF187,'big site list'!$B$2:$C$343,2,FALSE),""),""),Preplist!$F$21)</f>
        <v/>
      </c>
      <c r="AI187" s="42">
        <v>184</v>
      </c>
      <c r="AM187" s="42" t="str">
        <f>IF(X187&lt;&gt;"",AND($Y187&gt;=DATEVALUE("01/01/1900"),$Y187&lt;Lookups!$A$10),"")</f>
        <v/>
      </c>
      <c r="AN187" s="42" t="str">
        <f>IF(X187&lt;&gt;"",AND($Z187&gt;=DATEVALUE("01/01/2020"),$Z187&lt;=Lookups!$A$10),"")</f>
        <v/>
      </c>
      <c r="AO187" s="42" t="str">
        <f>IF(X187&lt;&gt;"",IFERROR(VLOOKUP(AA187,Lookups!$A$2:$A$6,1,FALSE),FALSE),"")</f>
        <v/>
      </c>
      <c r="AP187" s="42" t="b">
        <f t="shared" si="49"/>
        <v>1</v>
      </c>
      <c r="AQ187" s="42" t="str">
        <f>IF(X187&lt;&gt;"",IFERROR(VLOOKUP(AC187,Lookups!$A$24:$A$26,1,FALSE),FALSE),"")</f>
        <v/>
      </c>
      <c r="AR187" s="42" t="str">
        <f>IF(X187&lt;&gt;"",IFERROR(VLOOKUP(AD187,Lookups!$A$30:$A$34,1,FALSE),FALSE),"")</f>
        <v/>
      </c>
      <c r="AS187" s="42" t="str">
        <f>IF(X187&lt;&gt;"",AND($AE187&gt;=DATEVALUE("01/01/2020"),$AE187&lt;=Lookups!$A$10),"")</f>
        <v/>
      </c>
    </row>
    <row r="188" spans="1:45" x14ac:dyDescent="0.35">
      <c r="A188" s="41"/>
      <c r="B188" s="67"/>
      <c r="C188" s="40"/>
      <c r="D188" s="69"/>
      <c r="E188" s="40"/>
      <c r="F188" s="70"/>
      <c r="G188" s="36"/>
      <c r="H188" s="53"/>
      <c r="I188" s="36"/>
      <c r="J188" s="36"/>
      <c r="K188" s="72"/>
      <c r="L188" s="83"/>
      <c r="M188" s="62" t="str">
        <f t="shared" si="37"/>
        <v/>
      </c>
      <c r="N188" s="18" t="str">
        <f t="shared" si="38"/>
        <v/>
      </c>
      <c r="O188" s="18" t="e">
        <f t="shared" si="39"/>
        <v>#VALUE!</v>
      </c>
      <c r="P188" s="18" t="e">
        <f t="shared" si="40"/>
        <v>#VALUE!</v>
      </c>
      <c r="Q188" s="18" t="str">
        <f t="shared" si="41"/>
        <v/>
      </c>
      <c r="R188" s="18" t="e">
        <f t="shared" si="42"/>
        <v>#VALUE!</v>
      </c>
      <c r="S188" s="18">
        <f t="shared" si="43"/>
        <v>0</v>
      </c>
      <c r="T188" s="18" t="e">
        <f t="shared" si="44"/>
        <v>#VALUE!</v>
      </c>
      <c r="U188" s="26" t="str">
        <f t="shared" si="45"/>
        <v>OK</v>
      </c>
      <c r="V188" s="21" t="str">
        <f>IF(X188="","",IF(Lookups!$A$16=0,"Main Site not selected",Lookups!$A$16))</f>
        <v/>
      </c>
      <c r="W188" s="21" t="str">
        <f>IF(X188="","",IF(Lookups!$A$17=0,"Main Site not selected",Lookups!$A$17))</f>
        <v/>
      </c>
      <c r="X188" s="60" t="str">
        <f t="shared" si="46"/>
        <v/>
      </c>
      <c r="Y188" s="59" t="str">
        <f t="shared" ref="Y188:AA207" si="54">IF(INDEX($A$4:$H$258,$AI188,Y$3)="","",INDEX($A$4:$H$258,$AI188,Y$3))</f>
        <v/>
      </c>
      <c r="Z188" s="59" t="str">
        <f t="shared" si="54"/>
        <v/>
      </c>
      <c r="AA188" s="60" t="str">
        <f t="shared" si="54"/>
        <v/>
      </c>
      <c r="AB188" s="60" t="str">
        <f t="shared" si="51"/>
        <v/>
      </c>
      <c r="AC188" s="74" t="str">
        <f t="shared" si="52"/>
        <v/>
      </c>
      <c r="AD188" s="74" t="str">
        <f t="shared" si="52"/>
        <v/>
      </c>
      <c r="AE188" s="75" t="str">
        <f t="shared" si="52"/>
        <v/>
      </c>
      <c r="AF188" s="60" t="str">
        <f t="shared" si="48"/>
        <v/>
      </c>
      <c r="AG188" s="60" t="str">
        <f>IFERROR(IF(X188&lt;&gt;"",IF(AF188&lt;&gt;"",VLOOKUP(AF188,'big site list'!$B$2:$C$343,2,FALSE),""),""),Preplist!$F$21)</f>
        <v/>
      </c>
      <c r="AI188" s="42">
        <v>185</v>
      </c>
      <c r="AM188" s="42" t="str">
        <f>IF(X188&lt;&gt;"",AND($Y188&gt;=DATEVALUE("01/01/1900"),$Y188&lt;Lookups!$A$10),"")</f>
        <v/>
      </c>
      <c r="AN188" s="42" t="str">
        <f>IF(X188&lt;&gt;"",AND($Z188&gt;=DATEVALUE("01/01/2020"),$Z188&lt;=Lookups!$A$10),"")</f>
        <v/>
      </c>
      <c r="AO188" s="42" t="str">
        <f>IF(X188&lt;&gt;"",IFERROR(VLOOKUP(AA188,Lookups!$A$2:$A$6,1,FALSE),FALSE),"")</f>
        <v/>
      </c>
      <c r="AP188" s="42" t="b">
        <f t="shared" si="49"/>
        <v>1</v>
      </c>
      <c r="AQ188" s="42" t="str">
        <f>IF(X188&lt;&gt;"",IFERROR(VLOOKUP(AC188,Lookups!$A$24:$A$26,1,FALSE),FALSE),"")</f>
        <v/>
      </c>
      <c r="AR188" s="42" t="str">
        <f>IF(X188&lt;&gt;"",IFERROR(VLOOKUP(AD188,Lookups!$A$30:$A$34,1,FALSE),FALSE),"")</f>
        <v/>
      </c>
      <c r="AS188" s="42" t="str">
        <f>IF(X188&lt;&gt;"",AND($AE188&gt;=DATEVALUE("01/01/2020"),$AE188&lt;=Lookups!$A$10),"")</f>
        <v/>
      </c>
    </row>
    <row r="189" spans="1:45" x14ac:dyDescent="0.35">
      <c r="A189" s="41"/>
      <c r="B189" s="67"/>
      <c r="C189" s="40"/>
      <c r="D189" s="69"/>
      <c r="E189" s="40"/>
      <c r="F189" s="70"/>
      <c r="G189" s="36"/>
      <c r="H189" s="53"/>
      <c r="I189" s="36"/>
      <c r="J189" s="36"/>
      <c r="K189" s="72"/>
      <c r="L189" s="83"/>
      <c r="M189" s="62" t="str">
        <f t="shared" si="37"/>
        <v/>
      </c>
      <c r="N189" s="18" t="str">
        <f t="shared" si="38"/>
        <v/>
      </c>
      <c r="O189" s="18" t="e">
        <f t="shared" si="39"/>
        <v>#VALUE!</v>
      </c>
      <c r="P189" s="18" t="e">
        <f t="shared" si="40"/>
        <v>#VALUE!</v>
      </c>
      <c r="Q189" s="18" t="str">
        <f t="shared" si="41"/>
        <v/>
      </c>
      <c r="R189" s="18" t="e">
        <f t="shared" si="42"/>
        <v>#VALUE!</v>
      </c>
      <c r="S189" s="18">
        <f t="shared" si="43"/>
        <v>0</v>
      </c>
      <c r="T189" s="18" t="e">
        <f t="shared" si="44"/>
        <v>#VALUE!</v>
      </c>
      <c r="U189" s="26" t="str">
        <f t="shared" si="45"/>
        <v>OK</v>
      </c>
      <c r="V189" s="21" t="str">
        <f>IF(X189="","",IF(Lookups!$A$16=0,"Main Site not selected",Lookups!$A$16))</f>
        <v/>
      </c>
      <c r="W189" s="21" t="str">
        <f>IF(X189="","",IF(Lookups!$A$17=0,"Main Site not selected",Lookups!$A$17))</f>
        <v/>
      </c>
      <c r="X189" s="60" t="str">
        <f t="shared" si="46"/>
        <v/>
      </c>
      <c r="Y189" s="59" t="str">
        <f t="shared" si="54"/>
        <v/>
      </c>
      <c r="Z189" s="59" t="str">
        <f t="shared" si="54"/>
        <v/>
      </c>
      <c r="AA189" s="60" t="str">
        <f t="shared" si="54"/>
        <v/>
      </c>
      <c r="AB189" s="60" t="str">
        <f t="shared" si="51"/>
        <v/>
      </c>
      <c r="AC189" s="74" t="str">
        <f t="shared" si="52"/>
        <v/>
      </c>
      <c r="AD189" s="74" t="str">
        <f t="shared" si="52"/>
        <v/>
      </c>
      <c r="AE189" s="75" t="str">
        <f t="shared" si="52"/>
        <v/>
      </c>
      <c r="AF189" s="60" t="str">
        <f t="shared" si="48"/>
        <v/>
      </c>
      <c r="AG189" s="60" t="str">
        <f>IFERROR(IF(X189&lt;&gt;"",IF(AF189&lt;&gt;"",VLOOKUP(AF189,'big site list'!$B$2:$C$343,2,FALSE),""),""),Preplist!$F$21)</f>
        <v/>
      </c>
      <c r="AI189" s="42">
        <v>186</v>
      </c>
      <c r="AM189" s="42" t="str">
        <f>IF(X189&lt;&gt;"",AND($Y189&gt;=DATEVALUE("01/01/1900"),$Y189&lt;Lookups!$A$10),"")</f>
        <v/>
      </c>
      <c r="AN189" s="42" t="str">
        <f>IF(X189&lt;&gt;"",AND($Z189&gt;=DATEVALUE("01/01/2020"),$Z189&lt;=Lookups!$A$10),"")</f>
        <v/>
      </c>
      <c r="AO189" s="42" t="str">
        <f>IF(X189&lt;&gt;"",IFERROR(VLOOKUP(AA189,Lookups!$A$2:$A$6,1,FALSE),FALSE),"")</f>
        <v/>
      </c>
      <c r="AP189" s="42" t="b">
        <f t="shared" si="49"/>
        <v>1</v>
      </c>
      <c r="AQ189" s="42" t="str">
        <f>IF(X189&lt;&gt;"",IFERROR(VLOOKUP(AC189,Lookups!$A$24:$A$26,1,FALSE),FALSE),"")</f>
        <v/>
      </c>
      <c r="AR189" s="42" t="str">
        <f>IF(X189&lt;&gt;"",IFERROR(VLOOKUP(AD189,Lookups!$A$30:$A$34,1,FALSE),FALSE),"")</f>
        <v/>
      </c>
      <c r="AS189" s="42" t="str">
        <f>IF(X189&lt;&gt;"",AND($AE189&gt;=DATEVALUE("01/01/2020"),$AE189&lt;=Lookups!$A$10),"")</f>
        <v/>
      </c>
    </row>
    <row r="190" spans="1:45" x14ac:dyDescent="0.35">
      <c r="A190" s="41"/>
      <c r="B190" s="67"/>
      <c r="C190" s="40"/>
      <c r="D190" s="69"/>
      <c r="E190" s="40"/>
      <c r="F190" s="70"/>
      <c r="G190" s="36"/>
      <c r="H190" s="53"/>
      <c r="I190" s="36"/>
      <c r="J190" s="36"/>
      <c r="K190" s="72"/>
      <c r="L190" s="83"/>
      <c r="M190" s="62" t="str">
        <f t="shared" si="37"/>
        <v/>
      </c>
      <c r="N190" s="18" t="str">
        <f t="shared" si="38"/>
        <v/>
      </c>
      <c r="O190" s="18" t="e">
        <f t="shared" si="39"/>
        <v>#VALUE!</v>
      </c>
      <c r="P190" s="18" t="e">
        <f t="shared" si="40"/>
        <v>#VALUE!</v>
      </c>
      <c r="Q190" s="18" t="str">
        <f t="shared" si="41"/>
        <v/>
      </c>
      <c r="R190" s="18" t="e">
        <f t="shared" si="42"/>
        <v>#VALUE!</v>
      </c>
      <c r="S190" s="18">
        <f t="shared" si="43"/>
        <v>0</v>
      </c>
      <c r="T190" s="18" t="e">
        <f t="shared" si="44"/>
        <v>#VALUE!</v>
      </c>
      <c r="U190" s="26" t="str">
        <f t="shared" si="45"/>
        <v>OK</v>
      </c>
      <c r="V190" s="21" t="str">
        <f>IF(X190="","",IF(Lookups!$A$16=0,"Main Site not selected",Lookups!$A$16))</f>
        <v/>
      </c>
      <c r="W190" s="21" t="str">
        <f>IF(X190="","",IF(Lookups!$A$17=0,"Main Site not selected",Lookups!$A$17))</f>
        <v/>
      </c>
      <c r="X190" s="60" t="str">
        <f t="shared" si="46"/>
        <v/>
      </c>
      <c r="Y190" s="59" t="str">
        <f t="shared" si="54"/>
        <v/>
      </c>
      <c r="Z190" s="59" t="str">
        <f t="shared" si="54"/>
        <v/>
      </c>
      <c r="AA190" s="60" t="str">
        <f t="shared" si="54"/>
        <v/>
      </c>
      <c r="AB190" s="60" t="str">
        <f t="shared" si="51"/>
        <v/>
      </c>
      <c r="AC190" s="74" t="str">
        <f t="shared" si="52"/>
        <v/>
      </c>
      <c r="AD190" s="74" t="str">
        <f t="shared" si="52"/>
        <v/>
      </c>
      <c r="AE190" s="75" t="str">
        <f t="shared" si="52"/>
        <v/>
      </c>
      <c r="AF190" s="60" t="str">
        <f t="shared" si="48"/>
        <v/>
      </c>
      <c r="AG190" s="60" t="str">
        <f>IFERROR(IF(X190&lt;&gt;"",IF(AF190&lt;&gt;"",VLOOKUP(AF190,'big site list'!$B$2:$C$343,2,FALSE),""),""),Preplist!$F$21)</f>
        <v/>
      </c>
      <c r="AI190" s="42">
        <v>187</v>
      </c>
      <c r="AM190" s="42" t="str">
        <f>IF(X190&lt;&gt;"",AND($Y190&gt;=DATEVALUE("01/01/1900"),$Y190&lt;Lookups!$A$10),"")</f>
        <v/>
      </c>
      <c r="AN190" s="42" t="str">
        <f>IF(X190&lt;&gt;"",AND($Z190&gt;=DATEVALUE("01/01/2020"),$Z190&lt;=Lookups!$A$10),"")</f>
        <v/>
      </c>
      <c r="AO190" s="42" t="str">
        <f>IF(X190&lt;&gt;"",IFERROR(VLOOKUP(AA190,Lookups!$A$2:$A$6,1,FALSE),FALSE),"")</f>
        <v/>
      </c>
      <c r="AP190" s="42" t="b">
        <f t="shared" si="49"/>
        <v>1</v>
      </c>
      <c r="AQ190" s="42" t="str">
        <f>IF(X190&lt;&gt;"",IFERROR(VLOOKUP(AC190,Lookups!$A$24:$A$26,1,FALSE),FALSE),"")</f>
        <v/>
      </c>
      <c r="AR190" s="42" t="str">
        <f>IF(X190&lt;&gt;"",IFERROR(VLOOKUP(AD190,Lookups!$A$30:$A$34,1,FALSE),FALSE),"")</f>
        <v/>
      </c>
      <c r="AS190" s="42" t="str">
        <f>IF(X190&lt;&gt;"",AND($AE190&gt;=DATEVALUE("01/01/2020"),$AE190&lt;=Lookups!$A$10),"")</f>
        <v/>
      </c>
    </row>
    <row r="191" spans="1:45" x14ac:dyDescent="0.35">
      <c r="A191" s="41"/>
      <c r="B191" s="67"/>
      <c r="C191" s="40"/>
      <c r="D191" s="69"/>
      <c r="E191" s="40"/>
      <c r="F191" s="70"/>
      <c r="G191" s="36"/>
      <c r="H191" s="53"/>
      <c r="I191" s="36"/>
      <c r="J191" s="36"/>
      <c r="K191" s="72"/>
      <c r="L191" s="83"/>
      <c r="M191" s="62" t="str">
        <f t="shared" si="37"/>
        <v/>
      </c>
      <c r="N191" s="18" t="str">
        <f t="shared" si="38"/>
        <v/>
      </c>
      <c r="O191" s="18" t="e">
        <f t="shared" si="39"/>
        <v>#VALUE!</v>
      </c>
      <c r="P191" s="18" t="e">
        <f t="shared" si="40"/>
        <v>#VALUE!</v>
      </c>
      <c r="Q191" s="18" t="str">
        <f t="shared" si="41"/>
        <v/>
      </c>
      <c r="R191" s="18" t="e">
        <f t="shared" si="42"/>
        <v>#VALUE!</v>
      </c>
      <c r="S191" s="18">
        <f t="shared" si="43"/>
        <v>0</v>
      </c>
      <c r="T191" s="18" t="e">
        <f t="shared" si="44"/>
        <v>#VALUE!</v>
      </c>
      <c r="U191" s="26" t="str">
        <f t="shared" si="45"/>
        <v>OK</v>
      </c>
      <c r="V191" s="21" t="str">
        <f>IF(X191="","",IF(Lookups!$A$16=0,"Main Site not selected",Lookups!$A$16))</f>
        <v/>
      </c>
      <c r="W191" s="21" t="str">
        <f>IF(X191="","",IF(Lookups!$A$17=0,"Main Site not selected",Lookups!$A$17))</f>
        <v/>
      </c>
      <c r="X191" s="60" t="str">
        <f t="shared" si="46"/>
        <v/>
      </c>
      <c r="Y191" s="59" t="str">
        <f t="shared" si="54"/>
        <v/>
      </c>
      <c r="Z191" s="59" t="str">
        <f t="shared" si="54"/>
        <v/>
      </c>
      <c r="AA191" s="60" t="str">
        <f t="shared" si="54"/>
        <v/>
      </c>
      <c r="AB191" s="60" t="str">
        <f t="shared" si="51"/>
        <v/>
      </c>
      <c r="AC191" s="74" t="str">
        <f t="shared" si="52"/>
        <v/>
      </c>
      <c r="AD191" s="74" t="str">
        <f t="shared" si="52"/>
        <v/>
      </c>
      <c r="AE191" s="75" t="str">
        <f t="shared" si="52"/>
        <v/>
      </c>
      <c r="AF191" s="60" t="str">
        <f t="shared" si="48"/>
        <v/>
      </c>
      <c r="AG191" s="60" t="str">
        <f>IFERROR(IF(X191&lt;&gt;"",IF(AF191&lt;&gt;"",VLOOKUP(AF191,'big site list'!$B$2:$C$343,2,FALSE),""),""),Preplist!$F$21)</f>
        <v/>
      </c>
      <c r="AI191" s="42">
        <v>188</v>
      </c>
      <c r="AM191" s="42" t="str">
        <f>IF(X191&lt;&gt;"",AND($Y191&gt;=DATEVALUE("01/01/1900"),$Y191&lt;Lookups!$A$10),"")</f>
        <v/>
      </c>
      <c r="AN191" s="42" t="str">
        <f>IF(X191&lt;&gt;"",AND($Z191&gt;=DATEVALUE("01/01/2020"),$Z191&lt;=Lookups!$A$10),"")</f>
        <v/>
      </c>
      <c r="AO191" s="42" t="str">
        <f>IF(X191&lt;&gt;"",IFERROR(VLOOKUP(AA191,Lookups!$A$2:$A$6,1,FALSE),FALSE),"")</f>
        <v/>
      </c>
      <c r="AP191" s="42" t="b">
        <f t="shared" si="49"/>
        <v>1</v>
      </c>
      <c r="AQ191" s="42" t="str">
        <f>IF(X191&lt;&gt;"",IFERROR(VLOOKUP(AC191,Lookups!$A$24:$A$26,1,FALSE),FALSE),"")</f>
        <v/>
      </c>
      <c r="AR191" s="42" t="str">
        <f>IF(X191&lt;&gt;"",IFERROR(VLOOKUP(AD191,Lookups!$A$30:$A$34,1,FALSE),FALSE),"")</f>
        <v/>
      </c>
      <c r="AS191" s="42" t="str">
        <f>IF(X191&lt;&gt;"",AND($AE191&gt;=DATEVALUE("01/01/2020"),$AE191&lt;=Lookups!$A$10),"")</f>
        <v/>
      </c>
    </row>
    <row r="192" spans="1:45" x14ac:dyDescent="0.35">
      <c r="A192" s="41"/>
      <c r="B192" s="67"/>
      <c r="C192" s="40"/>
      <c r="D192" s="69"/>
      <c r="E192" s="40"/>
      <c r="F192" s="70"/>
      <c r="G192" s="36"/>
      <c r="H192" s="53"/>
      <c r="I192" s="36"/>
      <c r="J192" s="36"/>
      <c r="K192" s="72"/>
      <c r="L192" s="83"/>
      <c r="M192" s="62" t="str">
        <f t="shared" si="37"/>
        <v/>
      </c>
      <c r="N192" s="18" t="str">
        <f t="shared" si="38"/>
        <v/>
      </c>
      <c r="O192" s="18" t="e">
        <f t="shared" si="39"/>
        <v>#VALUE!</v>
      </c>
      <c r="P192" s="18" t="e">
        <f t="shared" si="40"/>
        <v>#VALUE!</v>
      </c>
      <c r="Q192" s="18" t="str">
        <f t="shared" si="41"/>
        <v/>
      </c>
      <c r="R192" s="18" t="e">
        <f t="shared" si="42"/>
        <v>#VALUE!</v>
      </c>
      <c r="S192" s="18">
        <f t="shared" si="43"/>
        <v>0</v>
      </c>
      <c r="T192" s="18" t="e">
        <f t="shared" si="44"/>
        <v>#VALUE!</v>
      </c>
      <c r="U192" s="26" t="str">
        <f t="shared" si="45"/>
        <v>OK</v>
      </c>
      <c r="V192" s="21" t="str">
        <f>IF(X192="","",IF(Lookups!$A$16=0,"Main Site not selected",Lookups!$A$16))</f>
        <v/>
      </c>
      <c r="W192" s="21" t="str">
        <f>IF(X192="","",IF(Lookups!$A$17=0,"Main Site not selected",Lookups!$A$17))</f>
        <v/>
      </c>
      <c r="X192" s="60" t="str">
        <f t="shared" si="46"/>
        <v/>
      </c>
      <c r="Y192" s="59" t="str">
        <f t="shared" si="54"/>
        <v/>
      </c>
      <c r="Z192" s="59" t="str">
        <f t="shared" si="54"/>
        <v/>
      </c>
      <c r="AA192" s="60" t="str">
        <f t="shared" si="54"/>
        <v/>
      </c>
      <c r="AB192" s="60" t="str">
        <f t="shared" si="51"/>
        <v/>
      </c>
      <c r="AC192" s="74" t="str">
        <f t="shared" si="52"/>
        <v/>
      </c>
      <c r="AD192" s="74" t="str">
        <f t="shared" si="52"/>
        <v/>
      </c>
      <c r="AE192" s="75" t="str">
        <f t="shared" si="52"/>
        <v/>
      </c>
      <c r="AF192" s="60" t="str">
        <f t="shared" si="48"/>
        <v/>
      </c>
      <c r="AG192" s="60" t="str">
        <f>IFERROR(IF(X192&lt;&gt;"",IF(AF192&lt;&gt;"",VLOOKUP(AF192,'big site list'!$B$2:$C$343,2,FALSE),""),""),Preplist!$F$21)</f>
        <v/>
      </c>
      <c r="AI192" s="42">
        <v>189</v>
      </c>
      <c r="AM192" s="42" t="str">
        <f>IF(X192&lt;&gt;"",AND($Y192&gt;=DATEVALUE("01/01/1900"),$Y192&lt;Lookups!$A$10),"")</f>
        <v/>
      </c>
      <c r="AN192" s="42" t="str">
        <f>IF(X192&lt;&gt;"",AND($Z192&gt;=DATEVALUE("01/01/2020"),$Z192&lt;=Lookups!$A$10),"")</f>
        <v/>
      </c>
      <c r="AO192" s="42" t="str">
        <f>IF(X192&lt;&gt;"",IFERROR(VLOOKUP(AA192,Lookups!$A$2:$A$6,1,FALSE),FALSE),"")</f>
        <v/>
      </c>
      <c r="AP192" s="42" t="b">
        <f t="shared" si="49"/>
        <v>1</v>
      </c>
      <c r="AQ192" s="42" t="str">
        <f>IF(X192&lt;&gt;"",IFERROR(VLOOKUP(AC192,Lookups!$A$24:$A$26,1,FALSE),FALSE),"")</f>
        <v/>
      </c>
      <c r="AR192" s="42" t="str">
        <f>IF(X192&lt;&gt;"",IFERROR(VLOOKUP(AD192,Lookups!$A$30:$A$34,1,FALSE),FALSE),"")</f>
        <v/>
      </c>
      <c r="AS192" s="42" t="str">
        <f>IF(X192&lt;&gt;"",AND($AE192&gt;=DATEVALUE("01/01/2020"),$AE192&lt;=Lookups!$A$10),"")</f>
        <v/>
      </c>
    </row>
    <row r="193" spans="1:45" x14ac:dyDescent="0.35">
      <c r="A193" s="41"/>
      <c r="B193" s="67"/>
      <c r="C193" s="40"/>
      <c r="D193" s="69"/>
      <c r="E193" s="40"/>
      <c r="F193" s="70"/>
      <c r="G193" s="36"/>
      <c r="H193" s="53"/>
      <c r="I193" s="36"/>
      <c r="J193" s="36"/>
      <c r="K193" s="72"/>
      <c r="L193" s="83"/>
      <c r="M193" s="62" t="str">
        <f t="shared" si="37"/>
        <v/>
      </c>
      <c r="N193" s="18" t="str">
        <f t="shared" si="38"/>
        <v/>
      </c>
      <c r="O193" s="18" t="e">
        <f t="shared" si="39"/>
        <v>#VALUE!</v>
      </c>
      <c r="P193" s="18" t="e">
        <f t="shared" si="40"/>
        <v>#VALUE!</v>
      </c>
      <c r="Q193" s="18" t="str">
        <f t="shared" si="41"/>
        <v/>
      </c>
      <c r="R193" s="18" t="e">
        <f t="shared" si="42"/>
        <v>#VALUE!</v>
      </c>
      <c r="S193" s="18">
        <f t="shared" si="43"/>
        <v>0</v>
      </c>
      <c r="T193" s="18" t="e">
        <f t="shared" si="44"/>
        <v>#VALUE!</v>
      </c>
      <c r="U193" s="26" t="str">
        <f t="shared" si="45"/>
        <v>OK</v>
      </c>
      <c r="V193" s="21" t="str">
        <f>IF(X193="","",IF(Lookups!$A$16=0,"Main Site not selected",Lookups!$A$16))</f>
        <v/>
      </c>
      <c r="W193" s="21" t="str">
        <f>IF(X193="","",IF(Lookups!$A$17=0,"Main Site not selected",Lookups!$A$17))</f>
        <v/>
      </c>
      <c r="X193" s="60" t="str">
        <f t="shared" si="46"/>
        <v/>
      </c>
      <c r="Y193" s="59" t="str">
        <f t="shared" si="54"/>
        <v/>
      </c>
      <c r="Z193" s="59" t="str">
        <f t="shared" si="54"/>
        <v/>
      </c>
      <c r="AA193" s="60" t="str">
        <f t="shared" si="54"/>
        <v/>
      </c>
      <c r="AB193" s="60" t="str">
        <f t="shared" si="51"/>
        <v/>
      </c>
      <c r="AC193" s="74" t="str">
        <f t="shared" si="52"/>
        <v/>
      </c>
      <c r="AD193" s="74" t="str">
        <f t="shared" si="52"/>
        <v/>
      </c>
      <c r="AE193" s="75" t="str">
        <f t="shared" si="52"/>
        <v/>
      </c>
      <c r="AF193" s="60" t="str">
        <f t="shared" si="48"/>
        <v/>
      </c>
      <c r="AG193" s="60" t="str">
        <f>IFERROR(IF(X193&lt;&gt;"",IF(AF193&lt;&gt;"",VLOOKUP(AF193,'big site list'!$B$2:$C$343,2,FALSE),""),""),Preplist!$F$21)</f>
        <v/>
      </c>
      <c r="AI193" s="42">
        <v>190</v>
      </c>
      <c r="AM193" s="42" t="str">
        <f>IF(X193&lt;&gt;"",AND($Y193&gt;=DATEVALUE("01/01/1900"),$Y193&lt;Lookups!$A$10),"")</f>
        <v/>
      </c>
      <c r="AN193" s="42" t="str">
        <f>IF(X193&lt;&gt;"",AND($Z193&gt;=DATEVALUE("01/01/2020"),$Z193&lt;=Lookups!$A$10),"")</f>
        <v/>
      </c>
      <c r="AO193" s="42" t="str">
        <f>IF(X193&lt;&gt;"",IFERROR(VLOOKUP(AA193,Lookups!$A$2:$A$6,1,FALSE),FALSE),"")</f>
        <v/>
      </c>
      <c r="AP193" s="42" t="b">
        <f t="shared" si="49"/>
        <v>1</v>
      </c>
      <c r="AQ193" s="42" t="str">
        <f>IF(X193&lt;&gt;"",IFERROR(VLOOKUP(AC193,Lookups!$A$24:$A$26,1,FALSE),FALSE),"")</f>
        <v/>
      </c>
      <c r="AR193" s="42" t="str">
        <f>IF(X193&lt;&gt;"",IFERROR(VLOOKUP(AD193,Lookups!$A$30:$A$34,1,FALSE),FALSE),"")</f>
        <v/>
      </c>
      <c r="AS193" s="42" t="str">
        <f>IF(X193&lt;&gt;"",AND($AE193&gt;=DATEVALUE("01/01/2020"),$AE193&lt;=Lookups!$A$10),"")</f>
        <v/>
      </c>
    </row>
    <row r="194" spans="1:45" x14ac:dyDescent="0.35">
      <c r="A194" s="41"/>
      <c r="B194" s="67"/>
      <c r="C194" s="40"/>
      <c r="D194" s="69"/>
      <c r="E194" s="40"/>
      <c r="F194" s="70"/>
      <c r="G194" s="36"/>
      <c r="H194" s="53"/>
      <c r="I194" s="36"/>
      <c r="J194" s="36"/>
      <c r="K194" s="72"/>
      <c r="L194" s="83"/>
      <c r="M194" s="62" t="str">
        <f t="shared" si="37"/>
        <v/>
      </c>
      <c r="N194" s="18" t="str">
        <f t="shared" si="38"/>
        <v/>
      </c>
      <c r="O194" s="18" t="e">
        <f t="shared" si="39"/>
        <v>#VALUE!</v>
      </c>
      <c r="P194" s="18" t="e">
        <f t="shared" si="40"/>
        <v>#VALUE!</v>
      </c>
      <c r="Q194" s="18" t="str">
        <f t="shared" si="41"/>
        <v/>
      </c>
      <c r="R194" s="18" t="e">
        <f t="shared" si="42"/>
        <v>#VALUE!</v>
      </c>
      <c r="S194" s="18">
        <f t="shared" si="43"/>
        <v>0</v>
      </c>
      <c r="T194" s="18" t="e">
        <f t="shared" si="44"/>
        <v>#VALUE!</v>
      </c>
      <c r="U194" s="26" t="str">
        <f t="shared" si="45"/>
        <v>OK</v>
      </c>
      <c r="V194" s="21" t="str">
        <f>IF(X194="","",IF(Lookups!$A$16=0,"Main Site not selected",Lookups!$A$16))</f>
        <v/>
      </c>
      <c r="W194" s="21" t="str">
        <f>IF(X194="","",IF(Lookups!$A$17=0,"Main Site not selected",Lookups!$A$17))</f>
        <v/>
      </c>
      <c r="X194" s="60" t="str">
        <f t="shared" si="46"/>
        <v/>
      </c>
      <c r="Y194" s="59" t="str">
        <f t="shared" si="54"/>
        <v/>
      </c>
      <c r="Z194" s="59" t="str">
        <f t="shared" si="54"/>
        <v/>
      </c>
      <c r="AA194" s="60" t="str">
        <f t="shared" si="54"/>
        <v/>
      </c>
      <c r="AB194" s="60" t="str">
        <f t="shared" si="51"/>
        <v/>
      </c>
      <c r="AC194" s="74" t="str">
        <f t="shared" si="52"/>
        <v/>
      </c>
      <c r="AD194" s="74" t="str">
        <f t="shared" si="52"/>
        <v/>
      </c>
      <c r="AE194" s="75" t="str">
        <f t="shared" si="52"/>
        <v/>
      </c>
      <c r="AF194" s="60" t="str">
        <f t="shared" si="48"/>
        <v/>
      </c>
      <c r="AG194" s="60" t="str">
        <f>IFERROR(IF(X194&lt;&gt;"",IF(AF194&lt;&gt;"",VLOOKUP(AF194,'big site list'!$B$2:$C$343,2,FALSE),""),""),Preplist!$F$21)</f>
        <v/>
      </c>
      <c r="AI194" s="42">
        <v>191</v>
      </c>
      <c r="AM194" s="42" t="str">
        <f>IF(X194&lt;&gt;"",AND($Y194&gt;=DATEVALUE("01/01/1900"),$Y194&lt;Lookups!$A$10),"")</f>
        <v/>
      </c>
      <c r="AN194" s="42" t="str">
        <f>IF(X194&lt;&gt;"",AND($Z194&gt;=DATEVALUE("01/01/2020"),$Z194&lt;=Lookups!$A$10),"")</f>
        <v/>
      </c>
      <c r="AO194" s="42" t="str">
        <f>IF(X194&lt;&gt;"",IFERROR(VLOOKUP(AA194,Lookups!$A$2:$A$6,1,FALSE),FALSE),"")</f>
        <v/>
      </c>
      <c r="AP194" s="42" t="b">
        <f t="shared" si="49"/>
        <v>1</v>
      </c>
      <c r="AQ194" s="42" t="str">
        <f>IF(X194&lt;&gt;"",IFERROR(VLOOKUP(AC194,Lookups!$A$24:$A$26,1,FALSE),FALSE),"")</f>
        <v/>
      </c>
      <c r="AR194" s="42" t="str">
        <f>IF(X194&lt;&gt;"",IFERROR(VLOOKUP(AD194,Lookups!$A$30:$A$34,1,FALSE),FALSE),"")</f>
        <v/>
      </c>
      <c r="AS194" s="42" t="str">
        <f>IF(X194&lt;&gt;"",AND($AE194&gt;=DATEVALUE("01/01/2020"),$AE194&lt;=Lookups!$A$10),"")</f>
        <v/>
      </c>
    </row>
    <row r="195" spans="1:45" x14ac:dyDescent="0.35">
      <c r="A195" s="41"/>
      <c r="B195" s="67"/>
      <c r="C195" s="40"/>
      <c r="D195" s="69"/>
      <c r="E195" s="40"/>
      <c r="F195" s="70"/>
      <c r="G195" s="36"/>
      <c r="H195" s="53"/>
      <c r="I195" s="36"/>
      <c r="J195" s="36"/>
      <c r="K195" s="72"/>
      <c r="L195" s="83"/>
      <c r="M195" s="62" t="str">
        <f t="shared" si="37"/>
        <v/>
      </c>
      <c r="N195" s="18" t="str">
        <f t="shared" si="38"/>
        <v/>
      </c>
      <c r="O195" s="18" t="e">
        <f t="shared" si="39"/>
        <v>#VALUE!</v>
      </c>
      <c r="P195" s="18" t="e">
        <f t="shared" si="40"/>
        <v>#VALUE!</v>
      </c>
      <c r="Q195" s="18" t="str">
        <f t="shared" si="41"/>
        <v/>
      </c>
      <c r="R195" s="18" t="e">
        <f t="shared" si="42"/>
        <v>#VALUE!</v>
      </c>
      <c r="S195" s="18">
        <f t="shared" si="43"/>
        <v>0</v>
      </c>
      <c r="T195" s="18" t="e">
        <f t="shared" si="44"/>
        <v>#VALUE!</v>
      </c>
      <c r="U195" s="26" t="str">
        <f t="shared" si="45"/>
        <v>OK</v>
      </c>
      <c r="V195" s="21" t="str">
        <f>IF(X195="","",IF(Lookups!$A$16=0,"Main Site not selected",Lookups!$A$16))</f>
        <v/>
      </c>
      <c r="W195" s="21" t="str">
        <f>IF(X195="","",IF(Lookups!$A$17=0,"Main Site not selected",Lookups!$A$17))</f>
        <v/>
      </c>
      <c r="X195" s="60" t="str">
        <f t="shared" si="46"/>
        <v/>
      </c>
      <c r="Y195" s="59" t="str">
        <f t="shared" si="54"/>
        <v/>
      </c>
      <c r="Z195" s="59" t="str">
        <f t="shared" si="54"/>
        <v/>
      </c>
      <c r="AA195" s="60" t="str">
        <f t="shared" si="54"/>
        <v/>
      </c>
      <c r="AB195" s="60" t="str">
        <f t="shared" si="51"/>
        <v/>
      </c>
      <c r="AC195" s="74" t="str">
        <f t="shared" si="52"/>
        <v/>
      </c>
      <c r="AD195" s="74" t="str">
        <f t="shared" si="52"/>
        <v/>
      </c>
      <c r="AE195" s="75" t="str">
        <f t="shared" si="52"/>
        <v/>
      </c>
      <c r="AF195" s="60" t="str">
        <f t="shared" si="48"/>
        <v/>
      </c>
      <c r="AG195" s="60" t="str">
        <f>IFERROR(IF(X195&lt;&gt;"",IF(AF195&lt;&gt;"",VLOOKUP(AF195,'big site list'!$B$2:$C$343,2,FALSE),""),""),Preplist!$F$21)</f>
        <v/>
      </c>
      <c r="AI195" s="42">
        <v>192</v>
      </c>
      <c r="AM195" s="42" t="str">
        <f>IF(X195&lt;&gt;"",AND($Y195&gt;=DATEVALUE("01/01/1900"),$Y195&lt;Lookups!$A$10),"")</f>
        <v/>
      </c>
      <c r="AN195" s="42" t="str">
        <f>IF(X195&lt;&gt;"",AND($Z195&gt;=DATEVALUE("01/01/2020"),$Z195&lt;=Lookups!$A$10),"")</f>
        <v/>
      </c>
      <c r="AO195" s="42" t="str">
        <f>IF(X195&lt;&gt;"",IFERROR(VLOOKUP(AA195,Lookups!$A$2:$A$6,1,FALSE),FALSE),"")</f>
        <v/>
      </c>
      <c r="AP195" s="42" t="b">
        <f t="shared" si="49"/>
        <v>1</v>
      </c>
      <c r="AQ195" s="42" t="str">
        <f>IF(X195&lt;&gt;"",IFERROR(VLOOKUP(AC195,Lookups!$A$24:$A$26,1,FALSE),FALSE),"")</f>
        <v/>
      </c>
      <c r="AR195" s="42" t="str">
        <f>IF(X195&lt;&gt;"",IFERROR(VLOOKUP(AD195,Lookups!$A$30:$A$34,1,FALSE),FALSE),"")</f>
        <v/>
      </c>
      <c r="AS195" s="42" t="str">
        <f>IF(X195&lt;&gt;"",AND($AE195&gt;=DATEVALUE("01/01/2020"),$AE195&lt;=Lookups!$A$10),"")</f>
        <v/>
      </c>
    </row>
    <row r="196" spans="1:45" x14ac:dyDescent="0.35">
      <c r="A196" s="41"/>
      <c r="B196" s="67"/>
      <c r="C196" s="40"/>
      <c r="D196" s="69"/>
      <c r="E196" s="40"/>
      <c r="F196" s="70"/>
      <c r="G196" s="36"/>
      <c r="H196" s="53"/>
      <c r="I196" s="36"/>
      <c r="J196" s="36"/>
      <c r="K196" s="72"/>
      <c r="L196" s="83"/>
      <c r="M196" s="62" t="str">
        <f t="shared" si="37"/>
        <v/>
      </c>
      <c r="N196" s="18" t="str">
        <f t="shared" si="38"/>
        <v/>
      </c>
      <c r="O196" s="18" t="e">
        <f t="shared" si="39"/>
        <v>#VALUE!</v>
      </c>
      <c r="P196" s="18" t="e">
        <f t="shared" si="40"/>
        <v>#VALUE!</v>
      </c>
      <c r="Q196" s="18" t="str">
        <f t="shared" si="41"/>
        <v/>
      </c>
      <c r="R196" s="18" t="e">
        <f t="shared" si="42"/>
        <v>#VALUE!</v>
      </c>
      <c r="S196" s="18">
        <f t="shared" si="43"/>
        <v>0</v>
      </c>
      <c r="T196" s="18" t="e">
        <f t="shared" si="44"/>
        <v>#VALUE!</v>
      </c>
      <c r="U196" s="26" t="str">
        <f t="shared" si="45"/>
        <v>OK</v>
      </c>
      <c r="V196" s="21" t="str">
        <f>IF(X196="","",IF(Lookups!$A$16=0,"Main Site not selected",Lookups!$A$16))</f>
        <v/>
      </c>
      <c r="W196" s="21" t="str">
        <f>IF(X196="","",IF(Lookups!$A$17=0,"Main Site not selected",Lookups!$A$17))</f>
        <v/>
      </c>
      <c r="X196" s="60" t="str">
        <f t="shared" si="46"/>
        <v/>
      </c>
      <c r="Y196" s="59" t="str">
        <f t="shared" si="54"/>
        <v/>
      </c>
      <c r="Z196" s="59" t="str">
        <f t="shared" si="54"/>
        <v/>
      </c>
      <c r="AA196" s="60" t="str">
        <f t="shared" si="54"/>
        <v/>
      </c>
      <c r="AB196" s="60" t="str">
        <f t="shared" ref="AB196:AB228" si="55">IF(INDEX($A$4:$H$258,$AI196,AB$3)="","",INDEX($A$4:$H$258,$AI196,AB$3))</f>
        <v/>
      </c>
      <c r="AC196" s="74" t="str">
        <f t="shared" si="52"/>
        <v/>
      </c>
      <c r="AD196" s="74" t="str">
        <f t="shared" si="52"/>
        <v/>
      </c>
      <c r="AE196" s="75" t="str">
        <f t="shared" si="52"/>
        <v/>
      </c>
      <c r="AF196" s="60" t="str">
        <f t="shared" si="48"/>
        <v/>
      </c>
      <c r="AG196" s="60" t="str">
        <f>IFERROR(IF(X196&lt;&gt;"",IF(AF196&lt;&gt;"",VLOOKUP(AF196,'big site list'!$B$2:$C$343,2,FALSE),""),""),Preplist!$F$21)</f>
        <v/>
      </c>
      <c r="AI196" s="42">
        <v>193</v>
      </c>
      <c r="AM196" s="42" t="str">
        <f>IF(X196&lt;&gt;"",AND($Y196&gt;=DATEVALUE("01/01/1900"),$Y196&lt;Lookups!$A$10),"")</f>
        <v/>
      </c>
      <c r="AN196" s="42" t="str">
        <f>IF(X196&lt;&gt;"",AND($Z196&gt;=DATEVALUE("01/01/2020"),$Z196&lt;=Lookups!$A$10),"")</f>
        <v/>
      </c>
      <c r="AO196" s="42" t="str">
        <f>IF(X196&lt;&gt;"",IFERROR(VLOOKUP(AA196,Lookups!$A$2:$A$6,1,FALSE),FALSE),"")</f>
        <v/>
      </c>
      <c r="AP196" s="42" t="b">
        <f t="shared" si="49"/>
        <v>1</v>
      </c>
      <c r="AQ196" s="42" t="str">
        <f>IF(X196&lt;&gt;"",IFERROR(VLOOKUP(AC196,Lookups!$A$24:$A$26,1,FALSE),FALSE),"")</f>
        <v/>
      </c>
      <c r="AR196" s="42" t="str">
        <f>IF(X196&lt;&gt;"",IFERROR(VLOOKUP(AD196,Lookups!$A$30:$A$34,1,FALSE),FALSE),"")</f>
        <v/>
      </c>
      <c r="AS196" s="42" t="str">
        <f>IF(X196&lt;&gt;"",AND($AE196&gt;=DATEVALUE("01/01/2020"),$AE196&lt;=Lookups!$A$10),"")</f>
        <v/>
      </c>
    </row>
    <row r="197" spans="1:45" x14ac:dyDescent="0.35">
      <c r="A197" s="41"/>
      <c r="B197" s="67"/>
      <c r="C197" s="40"/>
      <c r="D197" s="69"/>
      <c r="E197" s="40"/>
      <c r="F197" s="70"/>
      <c r="G197" s="36"/>
      <c r="H197" s="53"/>
      <c r="I197" s="36"/>
      <c r="J197" s="36"/>
      <c r="K197" s="72"/>
      <c r="L197" s="83"/>
      <c r="M197" s="62" t="str">
        <f t="shared" ref="M197:M258" si="56">SUBSTITUTE(IF(INDEX($A$4:$H$258,$AI197,1)="","",INDEX($A$4:$H$258,$AI197,1))," ","")</f>
        <v/>
      </c>
      <c r="N197" s="18" t="str">
        <f t="shared" ref="N197:N258" si="57">LEFT(X197,9)</f>
        <v/>
      </c>
      <c r="O197" s="18" t="e">
        <f t="shared" ref="O197:O258" si="58">MOD(MID(N197,1,1)*10+MID(N197,2,1)*9+MID(N197,3,1)*8+MID(N197,4,1)*7+MID(N197,5,1)*6+MID(N197,6,1)*5+MID(N197,7,1)*4+MID(N197,8,1)*3+MID(N197,9,1)*2,11)</f>
        <v>#VALUE!</v>
      </c>
      <c r="P197" s="18" t="e">
        <f t="shared" ref="P197:P258" si="59">IF(O197=0, 0,IF(O197=1,"N/A",11-O197))</f>
        <v>#VALUE!</v>
      </c>
      <c r="Q197" s="18" t="str">
        <f t="shared" ref="Q197:Q258" si="60">RIGHT(X197,1)</f>
        <v/>
      </c>
      <c r="R197" s="18" t="e">
        <f t="shared" ref="R197:R258" si="61">AND(P197=VALUE(Q197))</f>
        <v>#VALUE!</v>
      </c>
      <c r="S197" s="18">
        <f t="shared" ref="S197:S258" si="62">LEN(X197)</f>
        <v>0</v>
      </c>
      <c r="T197" s="18" t="e">
        <f t="shared" ref="T197:T258" si="63">AND(R197=TRUE,S197=10)</f>
        <v>#VALUE!</v>
      </c>
      <c r="U197" s="26" t="str">
        <f t="shared" ref="U197:U258" si="64">IF(S197=0,"OK",IFERROR(T197,FALSE))</f>
        <v>OK</v>
      </c>
      <c r="V197" s="21" t="str">
        <f>IF(X197="","",IF(Lookups!$A$16=0,"Main Site not selected",Lookups!$A$16))</f>
        <v/>
      </c>
      <c r="W197" s="21" t="str">
        <f>IF(X197="","",IF(Lookups!$A$17=0,"Main Site not selected",Lookups!$A$17))</f>
        <v/>
      </c>
      <c r="X197" s="60" t="str">
        <f t="shared" ref="X197:X258" si="65">IF(M197="","",M197)</f>
        <v/>
      </c>
      <c r="Y197" s="59" t="str">
        <f t="shared" si="54"/>
        <v/>
      </c>
      <c r="Z197" s="59" t="str">
        <f t="shared" si="54"/>
        <v/>
      </c>
      <c r="AA197" s="60" t="str">
        <f t="shared" si="54"/>
        <v/>
      </c>
      <c r="AB197" s="60" t="str">
        <f t="shared" si="55"/>
        <v/>
      </c>
      <c r="AC197" s="74" t="str">
        <f t="shared" ref="AC197:AE228" si="66">IF(INDEX($A$4:$K$258,$AI197,AC$3)="","",INDEX($A$4:$K$258,$AI197,AC$3))</f>
        <v/>
      </c>
      <c r="AD197" s="74" t="str">
        <f t="shared" si="66"/>
        <v/>
      </c>
      <c r="AE197" s="75" t="str">
        <f t="shared" si="66"/>
        <v/>
      </c>
      <c r="AF197" s="60" t="str">
        <f t="shared" ref="AF197:AF258" si="67">IF(X197&lt;&gt;"",AB197,"")</f>
        <v/>
      </c>
      <c r="AG197" s="60" t="str">
        <f>IFERROR(IF(X197&lt;&gt;"",IF(AF197&lt;&gt;"",VLOOKUP(AF197,'big site list'!$B$2:$C$343,2,FALSE),""),""),Preplist!$F$21)</f>
        <v/>
      </c>
      <c r="AI197" s="42">
        <v>194</v>
      </c>
      <c r="AM197" s="42" t="str">
        <f>IF(X197&lt;&gt;"",AND($Y197&gt;=DATEVALUE("01/01/1900"),$Y197&lt;Lookups!$A$10),"")</f>
        <v/>
      </c>
      <c r="AN197" s="42" t="str">
        <f>IF(X197&lt;&gt;"",AND($Z197&gt;=DATEVALUE("01/01/2020"),$Z197&lt;=Lookups!$A$10),"")</f>
        <v/>
      </c>
      <c r="AO197" s="42" t="str">
        <f>IF(X197&lt;&gt;"",IFERROR(VLOOKUP(AA197,Lookups!$A$2:$A$6,1,FALSE),FALSE),"")</f>
        <v/>
      </c>
      <c r="AP197" s="42" t="b">
        <f t="shared" ref="AP197:AP258" si="68">IF(AO197&lt;&gt;FALSE,TRUE)</f>
        <v>1</v>
      </c>
      <c r="AQ197" s="42" t="str">
        <f>IF(X197&lt;&gt;"",IFERROR(VLOOKUP(AC197,Lookups!$A$24:$A$26,1,FALSE),FALSE),"")</f>
        <v/>
      </c>
      <c r="AR197" s="42" t="str">
        <f>IF(X197&lt;&gt;"",IFERROR(VLOOKUP(AD197,Lookups!$A$30:$A$34,1,FALSE),FALSE),"")</f>
        <v/>
      </c>
      <c r="AS197" s="42" t="str">
        <f>IF(X197&lt;&gt;"",AND($AE197&gt;=DATEVALUE("01/01/2020"),$AE197&lt;=Lookups!$A$10),"")</f>
        <v/>
      </c>
    </row>
    <row r="198" spans="1:45" x14ac:dyDescent="0.35">
      <c r="A198" s="41"/>
      <c r="B198" s="67"/>
      <c r="C198" s="40"/>
      <c r="D198" s="69"/>
      <c r="E198" s="40"/>
      <c r="F198" s="70"/>
      <c r="G198" s="36"/>
      <c r="H198" s="53"/>
      <c r="I198" s="36"/>
      <c r="J198" s="36"/>
      <c r="K198" s="72"/>
      <c r="L198" s="83"/>
      <c r="M198" s="62" t="str">
        <f t="shared" si="56"/>
        <v/>
      </c>
      <c r="N198" s="18" t="str">
        <f t="shared" si="57"/>
        <v/>
      </c>
      <c r="O198" s="18" t="e">
        <f t="shared" si="58"/>
        <v>#VALUE!</v>
      </c>
      <c r="P198" s="18" t="e">
        <f t="shared" si="59"/>
        <v>#VALUE!</v>
      </c>
      <c r="Q198" s="18" t="str">
        <f t="shared" si="60"/>
        <v/>
      </c>
      <c r="R198" s="18" t="e">
        <f t="shared" si="61"/>
        <v>#VALUE!</v>
      </c>
      <c r="S198" s="18">
        <f t="shared" si="62"/>
        <v>0</v>
      </c>
      <c r="T198" s="18" t="e">
        <f t="shared" si="63"/>
        <v>#VALUE!</v>
      </c>
      <c r="U198" s="26" t="str">
        <f t="shared" si="64"/>
        <v>OK</v>
      </c>
      <c r="V198" s="21" t="str">
        <f>IF(X198="","",IF(Lookups!$A$16=0,"Main Site not selected",Lookups!$A$16))</f>
        <v/>
      </c>
      <c r="W198" s="21" t="str">
        <f>IF(X198="","",IF(Lookups!$A$17=0,"Main Site not selected",Lookups!$A$17))</f>
        <v/>
      </c>
      <c r="X198" s="60" t="str">
        <f t="shared" si="65"/>
        <v/>
      </c>
      <c r="Y198" s="59" t="str">
        <f t="shared" si="54"/>
        <v/>
      </c>
      <c r="Z198" s="59" t="str">
        <f t="shared" si="54"/>
        <v/>
      </c>
      <c r="AA198" s="60" t="str">
        <f t="shared" si="54"/>
        <v/>
      </c>
      <c r="AB198" s="60" t="str">
        <f t="shared" si="55"/>
        <v/>
      </c>
      <c r="AC198" s="74" t="str">
        <f t="shared" si="66"/>
        <v/>
      </c>
      <c r="AD198" s="74" t="str">
        <f t="shared" si="66"/>
        <v/>
      </c>
      <c r="AE198" s="75" t="str">
        <f t="shared" si="66"/>
        <v/>
      </c>
      <c r="AF198" s="60" t="str">
        <f t="shared" si="67"/>
        <v/>
      </c>
      <c r="AG198" s="60" t="str">
        <f>IFERROR(IF(X198&lt;&gt;"",IF(AF198&lt;&gt;"",VLOOKUP(AF198,'big site list'!$B$2:$C$343,2,FALSE),""),""),Preplist!$F$21)</f>
        <v/>
      </c>
      <c r="AI198" s="42">
        <v>195</v>
      </c>
      <c r="AM198" s="42" t="str">
        <f>IF(X198&lt;&gt;"",AND($Y198&gt;=DATEVALUE("01/01/1900"),$Y198&lt;Lookups!$A$10),"")</f>
        <v/>
      </c>
      <c r="AN198" s="42" t="str">
        <f>IF(X198&lt;&gt;"",AND($Z198&gt;=DATEVALUE("01/01/2020"),$Z198&lt;=Lookups!$A$10),"")</f>
        <v/>
      </c>
      <c r="AO198" s="42" t="str">
        <f>IF(X198&lt;&gt;"",IFERROR(VLOOKUP(AA198,Lookups!$A$2:$A$6,1,FALSE),FALSE),"")</f>
        <v/>
      </c>
      <c r="AP198" s="42" t="b">
        <f t="shared" si="68"/>
        <v>1</v>
      </c>
      <c r="AQ198" s="42" t="str">
        <f>IF(X198&lt;&gt;"",IFERROR(VLOOKUP(AC198,Lookups!$A$24:$A$26,1,FALSE),FALSE),"")</f>
        <v/>
      </c>
      <c r="AR198" s="42" t="str">
        <f>IF(X198&lt;&gt;"",IFERROR(VLOOKUP(AD198,Lookups!$A$30:$A$34,1,FALSE),FALSE),"")</f>
        <v/>
      </c>
      <c r="AS198" s="42" t="str">
        <f>IF(X198&lt;&gt;"",AND($AE198&gt;=DATEVALUE("01/01/2020"),$AE198&lt;=Lookups!$A$10),"")</f>
        <v/>
      </c>
    </row>
    <row r="199" spans="1:45" x14ac:dyDescent="0.35">
      <c r="A199" s="41"/>
      <c r="B199" s="67"/>
      <c r="C199" s="40"/>
      <c r="D199" s="69"/>
      <c r="E199" s="40"/>
      <c r="F199" s="70"/>
      <c r="G199" s="36"/>
      <c r="H199" s="53"/>
      <c r="I199" s="36"/>
      <c r="J199" s="36"/>
      <c r="K199" s="72"/>
      <c r="L199" s="83"/>
      <c r="M199" s="62" t="str">
        <f t="shared" si="56"/>
        <v/>
      </c>
      <c r="N199" s="18" t="str">
        <f t="shared" si="57"/>
        <v/>
      </c>
      <c r="O199" s="18" t="e">
        <f t="shared" si="58"/>
        <v>#VALUE!</v>
      </c>
      <c r="P199" s="18" t="e">
        <f t="shared" si="59"/>
        <v>#VALUE!</v>
      </c>
      <c r="Q199" s="18" t="str">
        <f t="shared" si="60"/>
        <v/>
      </c>
      <c r="R199" s="18" t="e">
        <f t="shared" si="61"/>
        <v>#VALUE!</v>
      </c>
      <c r="S199" s="18">
        <f t="shared" si="62"/>
        <v>0</v>
      </c>
      <c r="T199" s="18" t="e">
        <f t="shared" si="63"/>
        <v>#VALUE!</v>
      </c>
      <c r="U199" s="26" t="str">
        <f t="shared" si="64"/>
        <v>OK</v>
      </c>
      <c r="V199" s="21" t="str">
        <f>IF(X199="","",IF(Lookups!$A$16=0,"Main Site not selected",Lookups!$A$16))</f>
        <v/>
      </c>
      <c r="W199" s="21" t="str">
        <f>IF(X199="","",IF(Lookups!$A$17=0,"Main Site not selected",Lookups!$A$17))</f>
        <v/>
      </c>
      <c r="X199" s="60" t="str">
        <f t="shared" si="65"/>
        <v/>
      </c>
      <c r="Y199" s="59" t="str">
        <f t="shared" si="54"/>
        <v/>
      </c>
      <c r="Z199" s="59" t="str">
        <f t="shared" si="54"/>
        <v/>
      </c>
      <c r="AA199" s="60" t="str">
        <f t="shared" si="54"/>
        <v/>
      </c>
      <c r="AB199" s="60" t="str">
        <f t="shared" si="55"/>
        <v/>
      </c>
      <c r="AC199" s="74" t="str">
        <f t="shared" si="66"/>
        <v/>
      </c>
      <c r="AD199" s="74" t="str">
        <f t="shared" si="66"/>
        <v/>
      </c>
      <c r="AE199" s="75" t="str">
        <f t="shared" si="66"/>
        <v/>
      </c>
      <c r="AF199" s="60" t="str">
        <f t="shared" si="67"/>
        <v/>
      </c>
      <c r="AG199" s="60" t="str">
        <f>IFERROR(IF(X199&lt;&gt;"",IF(AF199&lt;&gt;"",VLOOKUP(AF199,'big site list'!$B$2:$C$343,2,FALSE),""),""),Preplist!$F$21)</f>
        <v/>
      </c>
      <c r="AI199" s="42">
        <v>196</v>
      </c>
      <c r="AM199" s="42" t="str">
        <f>IF(X199&lt;&gt;"",AND($Y199&gt;=DATEVALUE("01/01/1900"),$Y199&lt;Lookups!$A$10),"")</f>
        <v/>
      </c>
      <c r="AN199" s="42" t="str">
        <f>IF(X199&lt;&gt;"",AND($Z199&gt;=DATEVALUE("01/01/2020"),$Z199&lt;=Lookups!$A$10),"")</f>
        <v/>
      </c>
      <c r="AO199" s="42" t="str">
        <f>IF(X199&lt;&gt;"",IFERROR(VLOOKUP(AA199,Lookups!$A$2:$A$6,1,FALSE),FALSE),"")</f>
        <v/>
      </c>
      <c r="AP199" s="42" t="b">
        <f t="shared" si="68"/>
        <v>1</v>
      </c>
      <c r="AQ199" s="42" t="str">
        <f>IF(X199&lt;&gt;"",IFERROR(VLOOKUP(AC199,Lookups!$A$24:$A$26,1,FALSE),FALSE),"")</f>
        <v/>
      </c>
      <c r="AR199" s="42" t="str">
        <f>IF(X199&lt;&gt;"",IFERROR(VLOOKUP(AD199,Lookups!$A$30:$A$34,1,FALSE),FALSE),"")</f>
        <v/>
      </c>
      <c r="AS199" s="42" t="str">
        <f>IF(X199&lt;&gt;"",AND($AE199&gt;=DATEVALUE("01/01/2020"),$AE199&lt;=Lookups!$A$10),"")</f>
        <v/>
      </c>
    </row>
    <row r="200" spans="1:45" x14ac:dyDescent="0.35">
      <c r="A200" s="41"/>
      <c r="B200" s="67"/>
      <c r="C200" s="40"/>
      <c r="D200" s="69"/>
      <c r="E200" s="40"/>
      <c r="F200" s="70"/>
      <c r="G200" s="36"/>
      <c r="H200" s="53"/>
      <c r="I200" s="36"/>
      <c r="J200" s="36"/>
      <c r="K200" s="72"/>
      <c r="L200" s="83"/>
      <c r="M200" s="62" t="str">
        <f t="shared" si="56"/>
        <v/>
      </c>
      <c r="N200" s="18" t="str">
        <f t="shared" si="57"/>
        <v/>
      </c>
      <c r="O200" s="18" t="e">
        <f t="shared" si="58"/>
        <v>#VALUE!</v>
      </c>
      <c r="P200" s="18" t="e">
        <f t="shared" si="59"/>
        <v>#VALUE!</v>
      </c>
      <c r="Q200" s="18" t="str">
        <f t="shared" si="60"/>
        <v/>
      </c>
      <c r="R200" s="18" t="e">
        <f t="shared" si="61"/>
        <v>#VALUE!</v>
      </c>
      <c r="S200" s="18">
        <f t="shared" si="62"/>
        <v>0</v>
      </c>
      <c r="T200" s="18" t="e">
        <f t="shared" si="63"/>
        <v>#VALUE!</v>
      </c>
      <c r="U200" s="26" t="str">
        <f t="shared" si="64"/>
        <v>OK</v>
      </c>
      <c r="V200" s="21" t="str">
        <f>IF(X200="","",IF(Lookups!$A$16=0,"Main Site not selected",Lookups!$A$16))</f>
        <v/>
      </c>
      <c r="W200" s="21" t="str">
        <f>IF(X200="","",IF(Lookups!$A$17=0,"Main Site not selected",Lookups!$A$17))</f>
        <v/>
      </c>
      <c r="X200" s="60" t="str">
        <f t="shared" si="65"/>
        <v/>
      </c>
      <c r="Y200" s="59" t="str">
        <f t="shared" si="54"/>
        <v/>
      </c>
      <c r="Z200" s="59" t="str">
        <f t="shared" si="54"/>
        <v/>
      </c>
      <c r="AA200" s="60" t="str">
        <f t="shared" si="54"/>
        <v/>
      </c>
      <c r="AB200" s="60" t="str">
        <f t="shared" si="55"/>
        <v/>
      </c>
      <c r="AC200" s="74" t="str">
        <f t="shared" si="66"/>
        <v/>
      </c>
      <c r="AD200" s="74" t="str">
        <f t="shared" si="66"/>
        <v/>
      </c>
      <c r="AE200" s="75" t="str">
        <f t="shared" si="66"/>
        <v/>
      </c>
      <c r="AF200" s="60" t="str">
        <f t="shared" si="67"/>
        <v/>
      </c>
      <c r="AG200" s="60" t="str">
        <f>IFERROR(IF(X200&lt;&gt;"",IF(AF200&lt;&gt;"",VLOOKUP(AF200,'big site list'!$B$2:$C$343,2,FALSE),""),""),Preplist!$F$21)</f>
        <v/>
      </c>
      <c r="AI200" s="42">
        <v>197</v>
      </c>
      <c r="AM200" s="42" t="str">
        <f>IF(X200&lt;&gt;"",AND($Y200&gt;=DATEVALUE("01/01/1900"),$Y200&lt;Lookups!$A$10),"")</f>
        <v/>
      </c>
      <c r="AN200" s="42" t="str">
        <f>IF(X200&lt;&gt;"",AND($Z200&gt;=DATEVALUE("01/01/2020"),$Z200&lt;=Lookups!$A$10),"")</f>
        <v/>
      </c>
      <c r="AO200" s="42" t="str">
        <f>IF(X200&lt;&gt;"",IFERROR(VLOOKUP(AA200,Lookups!$A$2:$A$6,1,FALSE),FALSE),"")</f>
        <v/>
      </c>
      <c r="AP200" s="42" t="b">
        <f t="shared" si="68"/>
        <v>1</v>
      </c>
      <c r="AQ200" s="42" t="str">
        <f>IF(X200&lt;&gt;"",IFERROR(VLOOKUP(AC200,Lookups!$A$24:$A$26,1,FALSE),FALSE),"")</f>
        <v/>
      </c>
      <c r="AR200" s="42" t="str">
        <f>IF(X200&lt;&gt;"",IFERROR(VLOOKUP(AD200,Lookups!$A$30:$A$34,1,FALSE),FALSE),"")</f>
        <v/>
      </c>
      <c r="AS200" s="42" t="str">
        <f>IF(X200&lt;&gt;"",AND($AE200&gt;=DATEVALUE("01/01/2020"),$AE200&lt;=Lookups!$A$10),"")</f>
        <v/>
      </c>
    </row>
    <row r="201" spans="1:45" x14ac:dyDescent="0.35">
      <c r="A201" s="41"/>
      <c r="B201" s="67"/>
      <c r="C201" s="40"/>
      <c r="D201" s="69"/>
      <c r="E201" s="40"/>
      <c r="F201" s="70"/>
      <c r="G201" s="36"/>
      <c r="H201" s="53"/>
      <c r="I201" s="36"/>
      <c r="J201" s="36"/>
      <c r="K201" s="72"/>
      <c r="L201" s="83"/>
      <c r="M201" s="62" t="str">
        <f t="shared" si="56"/>
        <v/>
      </c>
      <c r="N201" s="18" t="str">
        <f t="shared" si="57"/>
        <v/>
      </c>
      <c r="O201" s="18" t="e">
        <f t="shared" si="58"/>
        <v>#VALUE!</v>
      </c>
      <c r="P201" s="18" t="e">
        <f t="shared" si="59"/>
        <v>#VALUE!</v>
      </c>
      <c r="Q201" s="18" t="str">
        <f t="shared" si="60"/>
        <v/>
      </c>
      <c r="R201" s="18" t="e">
        <f t="shared" si="61"/>
        <v>#VALUE!</v>
      </c>
      <c r="S201" s="18">
        <f t="shared" si="62"/>
        <v>0</v>
      </c>
      <c r="T201" s="18" t="e">
        <f t="shared" si="63"/>
        <v>#VALUE!</v>
      </c>
      <c r="U201" s="26" t="str">
        <f t="shared" si="64"/>
        <v>OK</v>
      </c>
      <c r="V201" s="21" t="str">
        <f>IF(X201="","",IF(Lookups!$A$16=0,"Main Site not selected",Lookups!$A$16))</f>
        <v/>
      </c>
      <c r="W201" s="21" t="str">
        <f>IF(X201="","",IF(Lookups!$A$17=0,"Main Site not selected",Lookups!$A$17))</f>
        <v/>
      </c>
      <c r="X201" s="60" t="str">
        <f t="shared" si="65"/>
        <v/>
      </c>
      <c r="Y201" s="59" t="str">
        <f t="shared" si="54"/>
        <v/>
      </c>
      <c r="Z201" s="59" t="str">
        <f t="shared" si="54"/>
        <v/>
      </c>
      <c r="AA201" s="60" t="str">
        <f t="shared" si="54"/>
        <v/>
      </c>
      <c r="AB201" s="60" t="str">
        <f t="shared" si="55"/>
        <v/>
      </c>
      <c r="AC201" s="74" t="str">
        <f t="shared" si="66"/>
        <v/>
      </c>
      <c r="AD201" s="74" t="str">
        <f t="shared" si="66"/>
        <v/>
      </c>
      <c r="AE201" s="75" t="str">
        <f t="shared" si="66"/>
        <v/>
      </c>
      <c r="AF201" s="60" t="str">
        <f t="shared" si="67"/>
        <v/>
      </c>
      <c r="AG201" s="60" t="str">
        <f>IFERROR(IF(X201&lt;&gt;"",IF(AF201&lt;&gt;"",VLOOKUP(AF201,'big site list'!$B$2:$C$343,2,FALSE),""),""),Preplist!$F$21)</f>
        <v/>
      </c>
      <c r="AI201" s="42">
        <v>198</v>
      </c>
      <c r="AM201" s="42" t="str">
        <f>IF(X201&lt;&gt;"",AND($Y201&gt;=DATEVALUE("01/01/1900"),$Y201&lt;Lookups!$A$10),"")</f>
        <v/>
      </c>
      <c r="AN201" s="42" t="str">
        <f>IF(X201&lt;&gt;"",AND($Z201&gt;=DATEVALUE("01/01/2020"),$Z201&lt;=Lookups!$A$10),"")</f>
        <v/>
      </c>
      <c r="AO201" s="42" t="str">
        <f>IF(X201&lt;&gt;"",IFERROR(VLOOKUP(AA201,Lookups!$A$2:$A$6,1,FALSE),FALSE),"")</f>
        <v/>
      </c>
      <c r="AP201" s="42" t="b">
        <f t="shared" si="68"/>
        <v>1</v>
      </c>
      <c r="AQ201" s="42" t="str">
        <f>IF(X201&lt;&gt;"",IFERROR(VLOOKUP(AC201,Lookups!$A$24:$A$26,1,FALSE),FALSE),"")</f>
        <v/>
      </c>
      <c r="AR201" s="42" t="str">
        <f>IF(X201&lt;&gt;"",IFERROR(VLOOKUP(AD201,Lookups!$A$30:$A$34,1,FALSE),FALSE),"")</f>
        <v/>
      </c>
      <c r="AS201" s="42" t="str">
        <f>IF(X201&lt;&gt;"",AND($AE201&gt;=DATEVALUE("01/01/2020"),$AE201&lt;=Lookups!$A$10),"")</f>
        <v/>
      </c>
    </row>
    <row r="202" spans="1:45" x14ac:dyDescent="0.35">
      <c r="A202" s="41"/>
      <c r="B202" s="67"/>
      <c r="C202" s="40"/>
      <c r="D202" s="69"/>
      <c r="E202" s="40"/>
      <c r="F202" s="70"/>
      <c r="G202" s="36"/>
      <c r="H202" s="53"/>
      <c r="I202" s="36"/>
      <c r="J202" s="36"/>
      <c r="K202" s="72"/>
      <c r="L202" s="83"/>
      <c r="M202" s="62" t="str">
        <f t="shared" si="56"/>
        <v/>
      </c>
      <c r="N202" s="18" t="str">
        <f t="shared" si="57"/>
        <v/>
      </c>
      <c r="O202" s="18" t="e">
        <f t="shared" si="58"/>
        <v>#VALUE!</v>
      </c>
      <c r="P202" s="18" t="e">
        <f t="shared" si="59"/>
        <v>#VALUE!</v>
      </c>
      <c r="Q202" s="18" t="str">
        <f t="shared" si="60"/>
        <v/>
      </c>
      <c r="R202" s="18" t="e">
        <f t="shared" si="61"/>
        <v>#VALUE!</v>
      </c>
      <c r="S202" s="18">
        <f t="shared" si="62"/>
        <v>0</v>
      </c>
      <c r="T202" s="18" t="e">
        <f t="shared" si="63"/>
        <v>#VALUE!</v>
      </c>
      <c r="U202" s="26" t="str">
        <f t="shared" si="64"/>
        <v>OK</v>
      </c>
      <c r="V202" s="21" t="str">
        <f>IF(X202="","",IF(Lookups!$A$16=0,"Main Site not selected",Lookups!$A$16))</f>
        <v/>
      </c>
      <c r="W202" s="21" t="str">
        <f>IF(X202="","",IF(Lookups!$A$17=0,"Main Site not selected",Lookups!$A$17))</f>
        <v/>
      </c>
      <c r="X202" s="60" t="str">
        <f t="shared" si="65"/>
        <v/>
      </c>
      <c r="Y202" s="59" t="str">
        <f t="shared" si="54"/>
        <v/>
      </c>
      <c r="Z202" s="59" t="str">
        <f t="shared" si="54"/>
        <v/>
      </c>
      <c r="AA202" s="60" t="str">
        <f t="shared" si="54"/>
        <v/>
      </c>
      <c r="AB202" s="60" t="str">
        <f t="shared" si="55"/>
        <v/>
      </c>
      <c r="AC202" s="74" t="str">
        <f t="shared" si="66"/>
        <v/>
      </c>
      <c r="AD202" s="74" t="str">
        <f t="shared" si="66"/>
        <v/>
      </c>
      <c r="AE202" s="75" t="str">
        <f t="shared" si="66"/>
        <v/>
      </c>
      <c r="AF202" s="60" t="str">
        <f t="shared" si="67"/>
        <v/>
      </c>
      <c r="AG202" s="60" t="str">
        <f>IFERROR(IF(X202&lt;&gt;"",IF(AF202&lt;&gt;"",VLOOKUP(AF202,'big site list'!$B$2:$C$343,2,FALSE),""),""),Preplist!$F$21)</f>
        <v/>
      </c>
      <c r="AI202" s="42">
        <v>199</v>
      </c>
      <c r="AM202" s="42" t="str">
        <f>IF(X202&lt;&gt;"",AND($Y202&gt;=DATEVALUE("01/01/1900"),$Y202&lt;Lookups!$A$10),"")</f>
        <v/>
      </c>
      <c r="AN202" s="42" t="str">
        <f>IF(X202&lt;&gt;"",AND($Z202&gt;=DATEVALUE("01/01/2020"),$Z202&lt;=Lookups!$A$10),"")</f>
        <v/>
      </c>
      <c r="AO202" s="42" t="str">
        <f>IF(X202&lt;&gt;"",IFERROR(VLOOKUP(AA202,Lookups!$A$2:$A$6,1,FALSE),FALSE),"")</f>
        <v/>
      </c>
      <c r="AP202" s="42" t="b">
        <f t="shared" si="68"/>
        <v>1</v>
      </c>
      <c r="AQ202" s="42" t="str">
        <f>IF(X202&lt;&gt;"",IFERROR(VLOOKUP(AC202,Lookups!$A$24:$A$26,1,FALSE),FALSE),"")</f>
        <v/>
      </c>
      <c r="AR202" s="42" t="str">
        <f>IF(X202&lt;&gt;"",IFERROR(VLOOKUP(AD202,Lookups!$A$30:$A$34,1,FALSE),FALSE),"")</f>
        <v/>
      </c>
      <c r="AS202" s="42" t="str">
        <f>IF(X202&lt;&gt;"",AND($AE202&gt;=DATEVALUE("01/01/2020"),$AE202&lt;=Lookups!$A$10),"")</f>
        <v/>
      </c>
    </row>
    <row r="203" spans="1:45" x14ac:dyDescent="0.35">
      <c r="A203" s="41"/>
      <c r="B203" s="67"/>
      <c r="C203" s="40"/>
      <c r="D203" s="69"/>
      <c r="E203" s="40"/>
      <c r="F203" s="70"/>
      <c r="G203" s="36"/>
      <c r="H203" s="53"/>
      <c r="I203" s="36"/>
      <c r="J203" s="36"/>
      <c r="K203" s="72"/>
      <c r="L203" s="83"/>
      <c r="M203" s="62" t="str">
        <f t="shared" si="56"/>
        <v/>
      </c>
      <c r="N203" s="18" t="str">
        <f t="shared" si="57"/>
        <v/>
      </c>
      <c r="O203" s="18" t="e">
        <f t="shared" si="58"/>
        <v>#VALUE!</v>
      </c>
      <c r="P203" s="18" t="e">
        <f t="shared" si="59"/>
        <v>#VALUE!</v>
      </c>
      <c r="Q203" s="18" t="str">
        <f t="shared" si="60"/>
        <v/>
      </c>
      <c r="R203" s="18" t="e">
        <f t="shared" si="61"/>
        <v>#VALUE!</v>
      </c>
      <c r="S203" s="18">
        <f t="shared" si="62"/>
        <v>0</v>
      </c>
      <c r="T203" s="18" t="e">
        <f t="shared" si="63"/>
        <v>#VALUE!</v>
      </c>
      <c r="U203" s="26" t="str">
        <f t="shared" si="64"/>
        <v>OK</v>
      </c>
      <c r="V203" s="21" t="str">
        <f>IF(X203="","",IF(Lookups!$A$16=0,"Main Site not selected",Lookups!$A$16))</f>
        <v/>
      </c>
      <c r="W203" s="21" t="str">
        <f>IF(X203="","",IF(Lookups!$A$17=0,"Main Site not selected",Lookups!$A$17))</f>
        <v/>
      </c>
      <c r="X203" s="60" t="str">
        <f t="shared" si="65"/>
        <v/>
      </c>
      <c r="Y203" s="59" t="str">
        <f t="shared" si="54"/>
        <v/>
      </c>
      <c r="Z203" s="59" t="str">
        <f t="shared" si="54"/>
        <v/>
      </c>
      <c r="AA203" s="60" t="str">
        <f t="shared" si="54"/>
        <v/>
      </c>
      <c r="AB203" s="60" t="str">
        <f t="shared" si="55"/>
        <v/>
      </c>
      <c r="AC203" s="74" t="str">
        <f t="shared" si="66"/>
        <v/>
      </c>
      <c r="AD203" s="74" t="str">
        <f t="shared" si="66"/>
        <v/>
      </c>
      <c r="AE203" s="75" t="str">
        <f t="shared" si="66"/>
        <v/>
      </c>
      <c r="AF203" s="60" t="str">
        <f t="shared" si="67"/>
        <v/>
      </c>
      <c r="AG203" s="60" t="str">
        <f>IFERROR(IF(X203&lt;&gt;"",IF(AF203&lt;&gt;"",VLOOKUP(AF203,'big site list'!$B$2:$C$343,2,FALSE),""),""),Preplist!$F$21)</f>
        <v/>
      </c>
      <c r="AI203" s="42">
        <v>200</v>
      </c>
      <c r="AM203" s="42" t="str">
        <f>IF(X203&lt;&gt;"",AND($Y203&gt;=DATEVALUE("01/01/1900"),$Y203&lt;Lookups!$A$10),"")</f>
        <v/>
      </c>
      <c r="AN203" s="42" t="str">
        <f>IF(X203&lt;&gt;"",AND($Z203&gt;=DATEVALUE("01/01/2020"),$Z203&lt;=Lookups!$A$10),"")</f>
        <v/>
      </c>
      <c r="AO203" s="42" t="str">
        <f>IF(X203&lt;&gt;"",IFERROR(VLOOKUP(AA203,Lookups!$A$2:$A$6,1,FALSE),FALSE),"")</f>
        <v/>
      </c>
      <c r="AP203" s="42" t="b">
        <f t="shared" si="68"/>
        <v>1</v>
      </c>
      <c r="AQ203" s="42" t="str">
        <f>IF(X203&lt;&gt;"",IFERROR(VLOOKUP(AC203,Lookups!$A$24:$A$26,1,FALSE),FALSE),"")</f>
        <v/>
      </c>
      <c r="AR203" s="42" t="str">
        <f>IF(X203&lt;&gt;"",IFERROR(VLOOKUP(AD203,Lookups!$A$30:$A$34,1,FALSE),FALSE),"")</f>
        <v/>
      </c>
      <c r="AS203" s="42" t="str">
        <f>IF(X203&lt;&gt;"",AND($AE203&gt;=DATEVALUE("01/01/2020"),$AE203&lt;=Lookups!$A$10),"")</f>
        <v/>
      </c>
    </row>
    <row r="204" spans="1:45" x14ac:dyDescent="0.35">
      <c r="A204" s="41"/>
      <c r="B204" s="67"/>
      <c r="C204" s="40"/>
      <c r="D204" s="69"/>
      <c r="E204" s="40"/>
      <c r="F204" s="70"/>
      <c r="G204" s="36"/>
      <c r="H204" s="53"/>
      <c r="I204" s="36"/>
      <c r="J204" s="36"/>
      <c r="K204" s="72"/>
      <c r="L204" s="83"/>
      <c r="M204" s="62" t="str">
        <f t="shared" si="56"/>
        <v/>
      </c>
      <c r="N204" s="18" t="str">
        <f t="shared" si="57"/>
        <v/>
      </c>
      <c r="O204" s="18" t="e">
        <f t="shared" si="58"/>
        <v>#VALUE!</v>
      </c>
      <c r="P204" s="18" t="e">
        <f t="shared" si="59"/>
        <v>#VALUE!</v>
      </c>
      <c r="Q204" s="18" t="str">
        <f t="shared" si="60"/>
        <v/>
      </c>
      <c r="R204" s="18" t="e">
        <f t="shared" si="61"/>
        <v>#VALUE!</v>
      </c>
      <c r="S204" s="18">
        <f t="shared" si="62"/>
        <v>0</v>
      </c>
      <c r="T204" s="18" t="e">
        <f t="shared" si="63"/>
        <v>#VALUE!</v>
      </c>
      <c r="U204" s="26" t="str">
        <f t="shared" si="64"/>
        <v>OK</v>
      </c>
      <c r="V204" s="21" t="str">
        <f>IF(X204="","",IF(Lookups!$A$16=0,"Main Site not selected",Lookups!$A$16))</f>
        <v/>
      </c>
      <c r="W204" s="21" t="str">
        <f>IF(X204="","",IF(Lookups!$A$17=0,"Main Site not selected",Lookups!$A$17))</f>
        <v/>
      </c>
      <c r="X204" s="60" t="str">
        <f t="shared" si="65"/>
        <v/>
      </c>
      <c r="Y204" s="59" t="str">
        <f t="shared" si="54"/>
        <v/>
      </c>
      <c r="Z204" s="59" t="str">
        <f t="shared" si="54"/>
        <v/>
      </c>
      <c r="AA204" s="60" t="str">
        <f t="shared" si="54"/>
        <v/>
      </c>
      <c r="AB204" s="60" t="str">
        <f t="shared" si="55"/>
        <v/>
      </c>
      <c r="AC204" s="74" t="str">
        <f t="shared" si="66"/>
        <v/>
      </c>
      <c r="AD204" s="74" t="str">
        <f t="shared" si="66"/>
        <v/>
      </c>
      <c r="AE204" s="75" t="str">
        <f t="shared" si="66"/>
        <v/>
      </c>
      <c r="AF204" s="60" t="str">
        <f t="shared" si="67"/>
        <v/>
      </c>
      <c r="AG204" s="60" t="str">
        <f>IFERROR(IF(X204&lt;&gt;"",IF(AF204&lt;&gt;"",VLOOKUP(AF204,'big site list'!$B$2:$C$343,2,FALSE),""),""),Preplist!$F$21)</f>
        <v/>
      </c>
      <c r="AI204" s="42">
        <v>201</v>
      </c>
      <c r="AM204" s="42" t="str">
        <f>IF(X204&lt;&gt;"",AND($Y204&gt;=DATEVALUE("01/01/1900"),$Y204&lt;Lookups!$A$10),"")</f>
        <v/>
      </c>
      <c r="AN204" s="42" t="str">
        <f>IF(X204&lt;&gt;"",AND($Z204&gt;=DATEVALUE("01/01/2020"),$Z204&lt;=Lookups!$A$10),"")</f>
        <v/>
      </c>
      <c r="AO204" s="42" t="str">
        <f>IF(X204&lt;&gt;"",IFERROR(VLOOKUP(AA204,Lookups!$A$2:$A$6,1,FALSE),FALSE),"")</f>
        <v/>
      </c>
      <c r="AP204" s="42" t="b">
        <f t="shared" si="68"/>
        <v>1</v>
      </c>
      <c r="AQ204" s="42" t="str">
        <f>IF(X204&lt;&gt;"",IFERROR(VLOOKUP(AC204,Lookups!$A$24:$A$26,1,FALSE),FALSE),"")</f>
        <v/>
      </c>
      <c r="AR204" s="42" t="str">
        <f>IF(X204&lt;&gt;"",IFERROR(VLOOKUP(AD204,Lookups!$A$30:$A$34,1,FALSE),FALSE),"")</f>
        <v/>
      </c>
      <c r="AS204" s="42" t="str">
        <f>IF(X204&lt;&gt;"",AND($AE204&gt;=DATEVALUE("01/01/2020"),$AE204&lt;=Lookups!$A$10),"")</f>
        <v/>
      </c>
    </row>
    <row r="205" spans="1:45" x14ac:dyDescent="0.35">
      <c r="A205" s="41"/>
      <c r="B205" s="67"/>
      <c r="C205" s="40"/>
      <c r="D205" s="69"/>
      <c r="E205" s="40"/>
      <c r="F205" s="70"/>
      <c r="G205" s="36"/>
      <c r="H205" s="53"/>
      <c r="I205" s="36"/>
      <c r="J205" s="36"/>
      <c r="K205" s="72"/>
      <c r="L205" s="83"/>
      <c r="M205" s="62" t="str">
        <f t="shared" si="56"/>
        <v/>
      </c>
      <c r="N205" s="18" t="str">
        <f t="shared" si="57"/>
        <v/>
      </c>
      <c r="O205" s="18" t="e">
        <f t="shared" si="58"/>
        <v>#VALUE!</v>
      </c>
      <c r="P205" s="18" t="e">
        <f t="shared" si="59"/>
        <v>#VALUE!</v>
      </c>
      <c r="Q205" s="18" t="str">
        <f t="shared" si="60"/>
        <v/>
      </c>
      <c r="R205" s="18" t="e">
        <f t="shared" si="61"/>
        <v>#VALUE!</v>
      </c>
      <c r="S205" s="18">
        <f t="shared" si="62"/>
        <v>0</v>
      </c>
      <c r="T205" s="18" t="e">
        <f t="shared" si="63"/>
        <v>#VALUE!</v>
      </c>
      <c r="U205" s="26" t="str">
        <f t="shared" si="64"/>
        <v>OK</v>
      </c>
      <c r="V205" s="21" t="str">
        <f>IF(X205="","",IF(Lookups!$A$16=0,"Main Site not selected",Lookups!$A$16))</f>
        <v/>
      </c>
      <c r="W205" s="21" t="str">
        <f>IF(X205="","",IF(Lookups!$A$17=0,"Main Site not selected",Lookups!$A$17))</f>
        <v/>
      </c>
      <c r="X205" s="60" t="str">
        <f t="shared" si="65"/>
        <v/>
      </c>
      <c r="Y205" s="59" t="str">
        <f t="shared" si="54"/>
        <v/>
      </c>
      <c r="Z205" s="59" t="str">
        <f t="shared" si="54"/>
        <v/>
      </c>
      <c r="AA205" s="60" t="str">
        <f t="shared" si="54"/>
        <v/>
      </c>
      <c r="AB205" s="60" t="str">
        <f t="shared" si="55"/>
        <v/>
      </c>
      <c r="AC205" s="74" t="str">
        <f t="shared" si="66"/>
        <v/>
      </c>
      <c r="AD205" s="74" t="str">
        <f t="shared" si="66"/>
        <v/>
      </c>
      <c r="AE205" s="75" t="str">
        <f t="shared" si="66"/>
        <v/>
      </c>
      <c r="AF205" s="60" t="str">
        <f t="shared" si="67"/>
        <v/>
      </c>
      <c r="AG205" s="60" t="str">
        <f>IFERROR(IF(X205&lt;&gt;"",IF(AF205&lt;&gt;"",VLOOKUP(AF205,'big site list'!$B$2:$C$343,2,FALSE),""),""),Preplist!$F$21)</f>
        <v/>
      </c>
      <c r="AI205" s="42">
        <v>202</v>
      </c>
      <c r="AM205" s="42" t="str">
        <f>IF(X205&lt;&gt;"",AND($Y205&gt;=DATEVALUE("01/01/1900"),$Y205&lt;Lookups!$A$10),"")</f>
        <v/>
      </c>
      <c r="AN205" s="42" t="str">
        <f>IF(X205&lt;&gt;"",AND($Z205&gt;=DATEVALUE("01/01/2020"),$Z205&lt;=Lookups!$A$10),"")</f>
        <v/>
      </c>
      <c r="AO205" s="42" t="str">
        <f>IF(X205&lt;&gt;"",IFERROR(VLOOKUP(AA205,Lookups!$A$2:$A$6,1,FALSE),FALSE),"")</f>
        <v/>
      </c>
      <c r="AP205" s="42" t="b">
        <f t="shared" si="68"/>
        <v>1</v>
      </c>
      <c r="AQ205" s="42" t="str">
        <f>IF(X205&lt;&gt;"",IFERROR(VLOOKUP(AC205,Lookups!$A$24:$A$26,1,FALSE),FALSE),"")</f>
        <v/>
      </c>
      <c r="AR205" s="42" t="str">
        <f>IF(X205&lt;&gt;"",IFERROR(VLOOKUP(AD205,Lookups!$A$30:$A$34,1,FALSE),FALSE),"")</f>
        <v/>
      </c>
      <c r="AS205" s="42" t="str">
        <f>IF(X205&lt;&gt;"",AND($AE205&gt;=DATEVALUE("01/01/2020"),$AE205&lt;=Lookups!$A$10),"")</f>
        <v/>
      </c>
    </row>
    <row r="206" spans="1:45" x14ac:dyDescent="0.35">
      <c r="A206" s="41"/>
      <c r="B206" s="67"/>
      <c r="C206" s="40"/>
      <c r="D206" s="69"/>
      <c r="E206" s="40"/>
      <c r="F206" s="70"/>
      <c r="G206" s="36"/>
      <c r="H206" s="53"/>
      <c r="I206" s="36"/>
      <c r="J206" s="36"/>
      <c r="K206" s="72"/>
      <c r="L206" s="83"/>
      <c r="M206" s="62" t="str">
        <f t="shared" si="56"/>
        <v/>
      </c>
      <c r="N206" s="18" t="str">
        <f t="shared" si="57"/>
        <v/>
      </c>
      <c r="O206" s="18" t="e">
        <f t="shared" si="58"/>
        <v>#VALUE!</v>
      </c>
      <c r="P206" s="18" t="e">
        <f t="shared" si="59"/>
        <v>#VALUE!</v>
      </c>
      <c r="Q206" s="18" t="str">
        <f t="shared" si="60"/>
        <v/>
      </c>
      <c r="R206" s="18" t="e">
        <f t="shared" si="61"/>
        <v>#VALUE!</v>
      </c>
      <c r="S206" s="18">
        <f t="shared" si="62"/>
        <v>0</v>
      </c>
      <c r="T206" s="18" t="e">
        <f t="shared" si="63"/>
        <v>#VALUE!</v>
      </c>
      <c r="U206" s="26" t="str">
        <f t="shared" si="64"/>
        <v>OK</v>
      </c>
      <c r="V206" s="21" t="str">
        <f>IF(X206="","",IF(Lookups!$A$16=0,"Main Site not selected",Lookups!$A$16))</f>
        <v/>
      </c>
      <c r="W206" s="21" t="str">
        <f>IF(X206="","",IF(Lookups!$A$17=0,"Main Site not selected",Lookups!$A$17))</f>
        <v/>
      </c>
      <c r="X206" s="60" t="str">
        <f t="shared" si="65"/>
        <v/>
      </c>
      <c r="Y206" s="59" t="str">
        <f t="shared" si="54"/>
        <v/>
      </c>
      <c r="Z206" s="59" t="str">
        <f t="shared" si="54"/>
        <v/>
      </c>
      <c r="AA206" s="60" t="str">
        <f t="shared" si="54"/>
        <v/>
      </c>
      <c r="AB206" s="60" t="str">
        <f t="shared" si="55"/>
        <v/>
      </c>
      <c r="AC206" s="74" t="str">
        <f t="shared" si="66"/>
        <v/>
      </c>
      <c r="AD206" s="74" t="str">
        <f t="shared" si="66"/>
        <v/>
      </c>
      <c r="AE206" s="75" t="str">
        <f t="shared" si="66"/>
        <v/>
      </c>
      <c r="AF206" s="60" t="str">
        <f t="shared" si="67"/>
        <v/>
      </c>
      <c r="AG206" s="60" t="str">
        <f>IFERROR(IF(X206&lt;&gt;"",IF(AF206&lt;&gt;"",VLOOKUP(AF206,'big site list'!$B$2:$C$343,2,FALSE),""),""),Preplist!$F$21)</f>
        <v/>
      </c>
      <c r="AI206" s="42">
        <v>203</v>
      </c>
      <c r="AM206" s="42" t="str">
        <f>IF(X206&lt;&gt;"",AND($Y206&gt;=DATEVALUE("01/01/1900"),$Y206&lt;Lookups!$A$10),"")</f>
        <v/>
      </c>
      <c r="AN206" s="42" t="str">
        <f>IF(X206&lt;&gt;"",AND($Z206&gt;=DATEVALUE("01/01/2020"),$Z206&lt;=Lookups!$A$10),"")</f>
        <v/>
      </c>
      <c r="AO206" s="42" t="str">
        <f>IF(X206&lt;&gt;"",IFERROR(VLOOKUP(AA206,Lookups!$A$2:$A$6,1,FALSE),FALSE),"")</f>
        <v/>
      </c>
      <c r="AP206" s="42" t="b">
        <f t="shared" si="68"/>
        <v>1</v>
      </c>
      <c r="AQ206" s="42" t="str">
        <f>IF(X206&lt;&gt;"",IFERROR(VLOOKUP(AC206,Lookups!$A$24:$A$26,1,FALSE),FALSE),"")</f>
        <v/>
      </c>
      <c r="AR206" s="42" t="str">
        <f>IF(X206&lt;&gt;"",IFERROR(VLOOKUP(AD206,Lookups!$A$30:$A$34,1,FALSE),FALSE),"")</f>
        <v/>
      </c>
      <c r="AS206" s="42" t="str">
        <f>IF(X206&lt;&gt;"",AND($AE206&gt;=DATEVALUE("01/01/2020"),$AE206&lt;=Lookups!$A$10),"")</f>
        <v/>
      </c>
    </row>
    <row r="207" spans="1:45" x14ac:dyDescent="0.35">
      <c r="A207" s="41"/>
      <c r="B207" s="67"/>
      <c r="C207" s="40"/>
      <c r="D207" s="69"/>
      <c r="E207" s="40"/>
      <c r="F207" s="70"/>
      <c r="G207" s="36"/>
      <c r="H207" s="53"/>
      <c r="I207" s="36"/>
      <c r="J207" s="36"/>
      <c r="K207" s="72"/>
      <c r="L207" s="83"/>
      <c r="M207" s="62" t="str">
        <f t="shared" si="56"/>
        <v/>
      </c>
      <c r="N207" s="18" t="str">
        <f t="shared" si="57"/>
        <v/>
      </c>
      <c r="O207" s="18" t="e">
        <f t="shared" si="58"/>
        <v>#VALUE!</v>
      </c>
      <c r="P207" s="18" t="e">
        <f t="shared" si="59"/>
        <v>#VALUE!</v>
      </c>
      <c r="Q207" s="18" t="str">
        <f t="shared" si="60"/>
        <v/>
      </c>
      <c r="R207" s="18" t="e">
        <f t="shared" si="61"/>
        <v>#VALUE!</v>
      </c>
      <c r="S207" s="18">
        <f t="shared" si="62"/>
        <v>0</v>
      </c>
      <c r="T207" s="18" t="e">
        <f t="shared" si="63"/>
        <v>#VALUE!</v>
      </c>
      <c r="U207" s="26" t="str">
        <f t="shared" si="64"/>
        <v>OK</v>
      </c>
      <c r="V207" s="21" t="str">
        <f>IF(X207="","",IF(Lookups!$A$16=0,"Main Site not selected",Lookups!$A$16))</f>
        <v/>
      </c>
      <c r="W207" s="21" t="str">
        <f>IF(X207="","",IF(Lookups!$A$17=0,"Main Site not selected",Lookups!$A$17))</f>
        <v/>
      </c>
      <c r="X207" s="60" t="str">
        <f t="shared" si="65"/>
        <v/>
      </c>
      <c r="Y207" s="59" t="str">
        <f t="shared" si="54"/>
        <v/>
      </c>
      <c r="Z207" s="59" t="str">
        <f t="shared" si="54"/>
        <v/>
      </c>
      <c r="AA207" s="60" t="str">
        <f t="shared" si="54"/>
        <v/>
      </c>
      <c r="AB207" s="60" t="str">
        <f t="shared" si="55"/>
        <v/>
      </c>
      <c r="AC207" s="74" t="str">
        <f t="shared" si="66"/>
        <v/>
      </c>
      <c r="AD207" s="74" t="str">
        <f t="shared" si="66"/>
        <v/>
      </c>
      <c r="AE207" s="75" t="str">
        <f t="shared" si="66"/>
        <v/>
      </c>
      <c r="AF207" s="60" t="str">
        <f t="shared" si="67"/>
        <v/>
      </c>
      <c r="AG207" s="60" t="str">
        <f>IFERROR(IF(X207&lt;&gt;"",IF(AF207&lt;&gt;"",VLOOKUP(AF207,'big site list'!$B$2:$C$343,2,FALSE),""),""),Preplist!$F$21)</f>
        <v/>
      </c>
      <c r="AI207" s="42">
        <v>204</v>
      </c>
      <c r="AM207" s="42" t="str">
        <f>IF(X207&lt;&gt;"",AND($Y207&gt;=DATEVALUE("01/01/1900"),$Y207&lt;Lookups!$A$10),"")</f>
        <v/>
      </c>
      <c r="AN207" s="42" t="str">
        <f>IF(X207&lt;&gt;"",AND($Z207&gt;=DATEVALUE("01/01/2020"),$Z207&lt;=Lookups!$A$10),"")</f>
        <v/>
      </c>
      <c r="AO207" s="42" t="str">
        <f>IF(X207&lt;&gt;"",IFERROR(VLOOKUP(AA207,Lookups!$A$2:$A$6,1,FALSE),FALSE),"")</f>
        <v/>
      </c>
      <c r="AP207" s="42" t="b">
        <f t="shared" si="68"/>
        <v>1</v>
      </c>
      <c r="AQ207" s="42" t="str">
        <f>IF(X207&lt;&gt;"",IFERROR(VLOOKUP(AC207,Lookups!$A$24:$A$26,1,FALSE),FALSE),"")</f>
        <v/>
      </c>
      <c r="AR207" s="42" t="str">
        <f>IF(X207&lt;&gt;"",IFERROR(VLOOKUP(AD207,Lookups!$A$30:$A$34,1,FALSE),FALSE),"")</f>
        <v/>
      </c>
      <c r="AS207" s="42" t="str">
        <f>IF(X207&lt;&gt;"",AND($AE207&gt;=DATEVALUE("01/01/2020"),$AE207&lt;=Lookups!$A$10),"")</f>
        <v/>
      </c>
    </row>
    <row r="208" spans="1:45" x14ac:dyDescent="0.35">
      <c r="A208" s="41"/>
      <c r="B208" s="67"/>
      <c r="C208" s="40"/>
      <c r="D208" s="69"/>
      <c r="E208" s="40"/>
      <c r="F208" s="70"/>
      <c r="G208" s="36"/>
      <c r="H208" s="53"/>
      <c r="I208" s="36"/>
      <c r="J208" s="36"/>
      <c r="K208" s="72"/>
      <c r="L208" s="83"/>
      <c r="M208" s="62" t="str">
        <f t="shared" si="56"/>
        <v/>
      </c>
      <c r="N208" s="18" t="str">
        <f t="shared" si="57"/>
        <v/>
      </c>
      <c r="O208" s="18" t="e">
        <f t="shared" si="58"/>
        <v>#VALUE!</v>
      </c>
      <c r="P208" s="18" t="e">
        <f t="shared" si="59"/>
        <v>#VALUE!</v>
      </c>
      <c r="Q208" s="18" t="str">
        <f t="shared" si="60"/>
        <v/>
      </c>
      <c r="R208" s="18" t="e">
        <f t="shared" si="61"/>
        <v>#VALUE!</v>
      </c>
      <c r="S208" s="18">
        <f t="shared" si="62"/>
        <v>0</v>
      </c>
      <c r="T208" s="18" t="e">
        <f t="shared" si="63"/>
        <v>#VALUE!</v>
      </c>
      <c r="U208" s="26" t="str">
        <f t="shared" si="64"/>
        <v>OK</v>
      </c>
      <c r="V208" s="21" t="str">
        <f>IF(X208="","",IF(Lookups!$A$16=0,"Main Site not selected",Lookups!$A$16))</f>
        <v/>
      </c>
      <c r="W208" s="21" t="str">
        <f>IF(X208="","",IF(Lookups!$A$17=0,"Main Site not selected",Lookups!$A$17))</f>
        <v/>
      </c>
      <c r="X208" s="60" t="str">
        <f t="shared" si="65"/>
        <v/>
      </c>
      <c r="Y208" s="59" t="str">
        <f t="shared" ref="Y208:AA228" si="69">IF(INDEX($A$4:$H$258,$AI208,Y$3)="","",INDEX($A$4:$H$258,$AI208,Y$3))</f>
        <v/>
      </c>
      <c r="Z208" s="59" t="str">
        <f t="shared" si="69"/>
        <v/>
      </c>
      <c r="AA208" s="60" t="str">
        <f t="shared" si="69"/>
        <v/>
      </c>
      <c r="AB208" s="60" t="str">
        <f t="shared" si="55"/>
        <v/>
      </c>
      <c r="AC208" s="74" t="str">
        <f t="shared" si="66"/>
        <v/>
      </c>
      <c r="AD208" s="74" t="str">
        <f t="shared" si="66"/>
        <v/>
      </c>
      <c r="AE208" s="75" t="str">
        <f t="shared" si="66"/>
        <v/>
      </c>
      <c r="AF208" s="60" t="str">
        <f t="shared" si="67"/>
        <v/>
      </c>
      <c r="AG208" s="60" t="str">
        <f>IFERROR(IF(X208&lt;&gt;"",IF(AF208&lt;&gt;"",VLOOKUP(AF208,'big site list'!$B$2:$C$343,2,FALSE),""),""),Preplist!$F$21)</f>
        <v/>
      </c>
      <c r="AI208" s="42">
        <v>205</v>
      </c>
      <c r="AM208" s="42" t="str">
        <f>IF(X208&lt;&gt;"",AND($Y208&gt;=DATEVALUE("01/01/1900"),$Y208&lt;Lookups!$A$10),"")</f>
        <v/>
      </c>
      <c r="AN208" s="42" t="str">
        <f>IF(X208&lt;&gt;"",AND($Z208&gt;=DATEVALUE("01/01/2020"),$Z208&lt;=Lookups!$A$10),"")</f>
        <v/>
      </c>
      <c r="AO208" s="42" t="str">
        <f>IF(X208&lt;&gt;"",IFERROR(VLOOKUP(AA208,Lookups!$A$2:$A$6,1,FALSE),FALSE),"")</f>
        <v/>
      </c>
      <c r="AP208" s="42" t="b">
        <f t="shared" si="68"/>
        <v>1</v>
      </c>
      <c r="AQ208" s="42" t="str">
        <f>IF(X208&lt;&gt;"",IFERROR(VLOOKUP(AC208,Lookups!$A$24:$A$26,1,FALSE),FALSE),"")</f>
        <v/>
      </c>
      <c r="AR208" s="42" t="str">
        <f>IF(X208&lt;&gt;"",IFERROR(VLOOKUP(AD208,Lookups!$A$30:$A$34,1,FALSE),FALSE),"")</f>
        <v/>
      </c>
      <c r="AS208" s="42" t="str">
        <f>IF(X208&lt;&gt;"",AND($AE208&gt;=DATEVALUE("01/01/2020"),$AE208&lt;=Lookups!$A$10),"")</f>
        <v/>
      </c>
    </row>
    <row r="209" spans="1:45" x14ac:dyDescent="0.35">
      <c r="A209" s="41"/>
      <c r="B209" s="67"/>
      <c r="C209" s="40"/>
      <c r="D209" s="69"/>
      <c r="E209" s="40"/>
      <c r="F209" s="70"/>
      <c r="G209" s="36"/>
      <c r="H209" s="53"/>
      <c r="I209" s="36"/>
      <c r="J209" s="36"/>
      <c r="K209" s="72"/>
      <c r="L209" s="83"/>
      <c r="M209" s="62" t="str">
        <f t="shared" si="56"/>
        <v/>
      </c>
      <c r="N209" s="18" t="str">
        <f t="shared" si="57"/>
        <v/>
      </c>
      <c r="O209" s="18" t="e">
        <f t="shared" si="58"/>
        <v>#VALUE!</v>
      </c>
      <c r="P209" s="18" t="e">
        <f t="shared" si="59"/>
        <v>#VALUE!</v>
      </c>
      <c r="Q209" s="18" t="str">
        <f t="shared" si="60"/>
        <v/>
      </c>
      <c r="R209" s="18" t="e">
        <f t="shared" si="61"/>
        <v>#VALUE!</v>
      </c>
      <c r="S209" s="18">
        <f t="shared" si="62"/>
        <v>0</v>
      </c>
      <c r="T209" s="18" t="e">
        <f t="shared" si="63"/>
        <v>#VALUE!</v>
      </c>
      <c r="U209" s="26" t="str">
        <f t="shared" si="64"/>
        <v>OK</v>
      </c>
      <c r="V209" s="21" t="str">
        <f>IF(X209="","",IF(Lookups!$A$16=0,"Main Site not selected",Lookups!$A$16))</f>
        <v/>
      </c>
      <c r="W209" s="21" t="str">
        <f>IF(X209="","",IF(Lookups!$A$17=0,"Main Site not selected",Lookups!$A$17))</f>
        <v/>
      </c>
      <c r="X209" s="60" t="str">
        <f t="shared" si="65"/>
        <v/>
      </c>
      <c r="Y209" s="59" t="str">
        <f t="shared" si="69"/>
        <v/>
      </c>
      <c r="Z209" s="59" t="str">
        <f t="shared" si="69"/>
        <v/>
      </c>
      <c r="AA209" s="60" t="str">
        <f t="shared" si="69"/>
        <v/>
      </c>
      <c r="AB209" s="60" t="str">
        <f t="shared" si="55"/>
        <v/>
      </c>
      <c r="AC209" s="74" t="str">
        <f t="shared" si="66"/>
        <v/>
      </c>
      <c r="AD209" s="74" t="str">
        <f t="shared" si="66"/>
        <v/>
      </c>
      <c r="AE209" s="75" t="str">
        <f t="shared" si="66"/>
        <v/>
      </c>
      <c r="AF209" s="60" t="str">
        <f t="shared" si="67"/>
        <v/>
      </c>
      <c r="AG209" s="60" t="str">
        <f>IFERROR(IF(X209&lt;&gt;"",IF(AF209&lt;&gt;"",VLOOKUP(AF209,'big site list'!$B$2:$C$343,2,FALSE),""),""),Preplist!$F$21)</f>
        <v/>
      </c>
      <c r="AI209" s="42">
        <v>206</v>
      </c>
      <c r="AM209" s="42" t="str">
        <f>IF(X209&lt;&gt;"",AND($Y209&gt;=DATEVALUE("01/01/1900"),$Y209&lt;Lookups!$A$10),"")</f>
        <v/>
      </c>
      <c r="AN209" s="42" t="str">
        <f>IF(X209&lt;&gt;"",AND($Z209&gt;=DATEVALUE("01/01/2020"),$Z209&lt;=Lookups!$A$10),"")</f>
        <v/>
      </c>
      <c r="AO209" s="42" t="str">
        <f>IF(X209&lt;&gt;"",IFERROR(VLOOKUP(AA209,Lookups!$A$2:$A$6,1,FALSE),FALSE),"")</f>
        <v/>
      </c>
      <c r="AP209" s="42" t="b">
        <f t="shared" si="68"/>
        <v>1</v>
      </c>
      <c r="AQ209" s="42" t="str">
        <f>IF(X209&lt;&gt;"",IFERROR(VLOOKUP(AC209,Lookups!$A$24:$A$26,1,FALSE),FALSE),"")</f>
        <v/>
      </c>
      <c r="AR209" s="42" t="str">
        <f>IF(X209&lt;&gt;"",IFERROR(VLOOKUP(AD209,Lookups!$A$30:$A$34,1,FALSE),FALSE),"")</f>
        <v/>
      </c>
      <c r="AS209" s="42" t="str">
        <f>IF(X209&lt;&gt;"",AND($AE209&gt;=DATEVALUE("01/01/2020"),$AE209&lt;=Lookups!$A$10),"")</f>
        <v/>
      </c>
    </row>
    <row r="210" spans="1:45" x14ac:dyDescent="0.35">
      <c r="A210" s="41"/>
      <c r="B210" s="67"/>
      <c r="C210" s="40"/>
      <c r="D210" s="69"/>
      <c r="E210" s="40"/>
      <c r="F210" s="70"/>
      <c r="G210" s="36"/>
      <c r="H210" s="53"/>
      <c r="I210" s="36"/>
      <c r="J210" s="36"/>
      <c r="K210" s="72"/>
      <c r="L210" s="83"/>
      <c r="M210" s="62" t="str">
        <f t="shared" si="56"/>
        <v/>
      </c>
      <c r="N210" s="18" t="str">
        <f t="shared" si="57"/>
        <v/>
      </c>
      <c r="O210" s="18" t="e">
        <f t="shared" si="58"/>
        <v>#VALUE!</v>
      </c>
      <c r="P210" s="18" t="e">
        <f t="shared" si="59"/>
        <v>#VALUE!</v>
      </c>
      <c r="Q210" s="18" t="str">
        <f t="shared" si="60"/>
        <v/>
      </c>
      <c r="R210" s="18" t="e">
        <f t="shared" si="61"/>
        <v>#VALUE!</v>
      </c>
      <c r="S210" s="18">
        <f t="shared" si="62"/>
        <v>0</v>
      </c>
      <c r="T210" s="18" t="e">
        <f t="shared" si="63"/>
        <v>#VALUE!</v>
      </c>
      <c r="U210" s="26" t="str">
        <f t="shared" si="64"/>
        <v>OK</v>
      </c>
      <c r="V210" s="21" t="str">
        <f>IF(X210="","",IF(Lookups!$A$16=0,"Main Site not selected",Lookups!$A$16))</f>
        <v/>
      </c>
      <c r="W210" s="21" t="str">
        <f>IF(X210="","",IF(Lookups!$A$17=0,"Main Site not selected",Lookups!$A$17))</f>
        <v/>
      </c>
      <c r="X210" s="60" t="str">
        <f t="shared" si="65"/>
        <v/>
      </c>
      <c r="Y210" s="59" t="str">
        <f t="shared" si="69"/>
        <v/>
      </c>
      <c r="Z210" s="59" t="str">
        <f t="shared" si="69"/>
        <v/>
      </c>
      <c r="AA210" s="60" t="str">
        <f t="shared" si="69"/>
        <v/>
      </c>
      <c r="AB210" s="60" t="str">
        <f t="shared" si="55"/>
        <v/>
      </c>
      <c r="AC210" s="74" t="str">
        <f t="shared" si="66"/>
        <v/>
      </c>
      <c r="AD210" s="74" t="str">
        <f t="shared" si="66"/>
        <v/>
      </c>
      <c r="AE210" s="75" t="str">
        <f t="shared" si="66"/>
        <v/>
      </c>
      <c r="AF210" s="60" t="str">
        <f t="shared" si="67"/>
        <v/>
      </c>
      <c r="AG210" s="60" t="str">
        <f>IFERROR(IF(X210&lt;&gt;"",IF(AF210&lt;&gt;"",VLOOKUP(AF210,'big site list'!$B$2:$C$343,2,FALSE),""),""),Preplist!$F$21)</f>
        <v/>
      </c>
      <c r="AI210" s="42">
        <v>207</v>
      </c>
      <c r="AM210" s="42" t="str">
        <f>IF(X210&lt;&gt;"",AND($Y210&gt;=DATEVALUE("01/01/1900"),$Y210&lt;Lookups!$A$10),"")</f>
        <v/>
      </c>
      <c r="AN210" s="42" t="str">
        <f>IF(X210&lt;&gt;"",AND($Z210&gt;=DATEVALUE("01/01/2020"),$Z210&lt;=Lookups!$A$10),"")</f>
        <v/>
      </c>
      <c r="AO210" s="42" t="str">
        <f>IF(X210&lt;&gt;"",IFERROR(VLOOKUP(AA210,Lookups!$A$2:$A$6,1,FALSE),FALSE),"")</f>
        <v/>
      </c>
      <c r="AP210" s="42" t="b">
        <f t="shared" si="68"/>
        <v>1</v>
      </c>
      <c r="AQ210" s="42" t="str">
        <f>IF(X210&lt;&gt;"",IFERROR(VLOOKUP(AC210,Lookups!$A$24:$A$26,1,FALSE),FALSE),"")</f>
        <v/>
      </c>
      <c r="AR210" s="42" t="str">
        <f>IF(X210&lt;&gt;"",IFERROR(VLOOKUP(AD210,Lookups!$A$30:$A$34,1,FALSE),FALSE),"")</f>
        <v/>
      </c>
      <c r="AS210" s="42" t="str">
        <f>IF(X210&lt;&gt;"",AND($AE210&gt;=DATEVALUE("01/01/2020"),$AE210&lt;=Lookups!$A$10),"")</f>
        <v/>
      </c>
    </row>
    <row r="211" spans="1:45" x14ac:dyDescent="0.35">
      <c r="A211" s="41"/>
      <c r="B211" s="67"/>
      <c r="C211" s="40"/>
      <c r="D211" s="69"/>
      <c r="E211" s="40"/>
      <c r="F211" s="70"/>
      <c r="G211" s="36"/>
      <c r="H211" s="53"/>
      <c r="I211" s="36"/>
      <c r="J211" s="36"/>
      <c r="K211" s="72"/>
      <c r="L211" s="83"/>
      <c r="M211" s="62" t="str">
        <f t="shared" si="56"/>
        <v/>
      </c>
      <c r="N211" s="18" t="str">
        <f t="shared" si="57"/>
        <v/>
      </c>
      <c r="O211" s="18" t="e">
        <f t="shared" si="58"/>
        <v>#VALUE!</v>
      </c>
      <c r="P211" s="18" t="e">
        <f t="shared" si="59"/>
        <v>#VALUE!</v>
      </c>
      <c r="Q211" s="18" t="str">
        <f t="shared" si="60"/>
        <v/>
      </c>
      <c r="R211" s="18" t="e">
        <f t="shared" si="61"/>
        <v>#VALUE!</v>
      </c>
      <c r="S211" s="18">
        <f t="shared" si="62"/>
        <v>0</v>
      </c>
      <c r="T211" s="18" t="e">
        <f t="shared" si="63"/>
        <v>#VALUE!</v>
      </c>
      <c r="U211" s="26" t="str">
        <f t="shared" si="64"/>
        <v>OK</v>
      </c>
      <c r="V211" s="21" t="str">
        <f>IF(X211="","",IF(Lookups!$A$16=0,"Main Site not selected",Lookups!$A$16))</f>
        <v/>
      </c>
      <c r="W211" s="21" t="str">
        <f>IF(X211="","",IF(Lookups!$A$17=0,"Main Site not selected",Lookups!$A$17))</f>
        <v/>
      </c>
      <c r="X211" s="60" t="str">
        <f t="shared" si="65"/>
        <v/>
      </c>
      <c r="Y211" s="59" t="str">
        <f t="shared" si="69"/>
        <v/>
      </c>
      <c r="Z211" s="59" t="str">
        <f t="shared" si="69"/>
        <v/>
      </c>
      <c r="AA211" s="60" t="str">
        <f t="shared" si="69"/>
        <v/>
      </c>
      <c r="AB211" s="60" t="str">
        <f t="shared" si="55"/>
        <v/>
      </c>
      <c r="AC211" s="74" t="str">
        <f t="shared" si="66"/>
        <v/>
      </c>
      <c r="AD211" s="74" t="str">
        <f t="shared" si="66"/>
        <v/>
      </c>
      <c r="AE211" s="75" t="str">
        <f t="shared" si="66"/>
        <v/>
      </c>
      <c r="AF211" s="60" t="str">
        <f t="shared" si="67"/>
        <v/>
      </c>
      <c r="AG211" s="60" t="str">
        <f>IFERROR(IF(X211&lt;&gt;"",IF(AF211&lt;&gt;"",VLOOKUP(AF211,'big site list'!$B$2:$C$343,2,FALSE),""),""),Preplist!$F$21)</f>
        <v/>
      </c>
      <c r="AI211" s="42">
        <v>208</v>
      </c>
      <c r="AM211" s="42" t="str">
        <f>IF(X211&lt;&gt;"",AND($Y211&gt;=DATEVALUE("01/01/1900"),$Y211&lt;Lookups!$A$10),"")</f>
        <v/>
      </c>
      <c r="AN211" s="42" t="str">
        <f>IF(X211&lt;&gt;"",AND($Z211&gt;=DATEVALUE("01/01/2020"),$Z211&lt;=Lookups!$A$10),"")</f>
        <v/>
      </c>
      <c r="AO211" s="42" t="str">
        <f>IF(X211&lt;&gt;"",IFERROR(VLOOKUP(AA211,Lookups!$A$2:$A$6,1,FALSE),FALSE),"")</f>
        <v/>
      </c>
      <c r="AP211" s="42" t="b">
        <f t="shared" si="68"/>
        <v>1</v>
      </c>
      <c r="AQ211" s="42" t="str">
        <f>IF(X211&lt;&gt;"",IFERROR(VLOOKUP(AC211,Lookups!$A$24:$A$26,1,FALSE),FALSE),"")</f>
        <v/>
      </c>
      <c r="AR211" s="42" t="str">
        <f>IF(X211&lt;&gt;"",IFERROR(VLOOKUP(AD211,Lookups!$A$30:$A$34,1,FALSE),FALSE),"")</f>
        <v/>
      </c>
      <c r="AS211" s="42" t="str">
        <f>IF(X211&lt;&gt;"",AND($AE211&gt;=DATEVALUE("01/01/2020"),$AE211&lt;=Lookups!$A$10),"")</f>
        <v/>
      </c>
    </row>
    <row r="212" spans="1:45" x14ac:dyDescent="0.35">
      <c r="A212" s="41"/>
      <c r="B212" s="67"/>
      <c r="C212" s="40"/>
      <c r="D212" s="69"/>
      <c r="E212" s="40"/>
      <c r="F212" s="70"/>
      <c r="G212" s="36"/>
      <c r="H212" s="53"/>
      <c r="I212" s="36"/>
      <c r="J212" s="36"/>
      <c r="K212" s="72"/>
      <c r="L212" s="83"/>
      <c r="M212" s="62" t="str">
        <f t="shared" si="56"/>
        <v/>
      </c>
      <c r="N212" s="18" t="str">
        <f t="shared" si="57"/>
        <v/>
      </c>
      <c r="O212" s="18" t="e">
        <f t="shared" si="58"/>
        <v>#VALUE!</v>
      </c>
      <c r="P212" s="18" t="e">
        <f t="shared" si="59"/>
        <v>#VALUE!</v>
      </c>
      <c r="Q212" s="18" t="str">
        <f t="shared" si="60"/>
        <v/>
      </c>
      <c r="R212" s="18" t="e">
        <f t="shared" si="61"/>
        <v>#VALUE!</v>
      </c>
      <c r="S212" s="18">
        <f t="shared" si="62"/>
        <v>0</v>
      </c>
      <c r="T212" s="18" t="e">
        <f t="shared" si="63"/>
        <v>#VALUE!</v>
      </c>
      <c r="U212" s="26" t="str">
        <f t="shared" si="64"/>
        <v>OK</v>
      </c>
      <c r="V212" s="21" t="str">
        <f>IF(X212="","",IF(Lookups!$A$16=0,"Main Site not selected",Lookups!$A$16))</f>
        <v/>
      </c>
      <c r="W212" s="21" t="str">
        <f>IF(X212="","",IF(Lookups!$A$17=0,"Main Site not selected",Lookups!$A$17))</f>
        <v/>
      </c>
      <c r="X212" s="60" t="str">
        <f t="shared" si="65"/>
        <v/>
      </c>
      <c r="Y212" s="59" t="str">
        <f t="shared" si="69"/>
        <v/>
      </c>
      <c r="Z212" s="59" t="str">
        <f t="shared" si="69"/>
        <v/>
      </c>
      <c r="AA212" s="60" t="str">
        <f t="shared" si="69"/>
        <v/>
      </c>
      <c r="AB212" s="60" t="str">
        <f t="shared" si="55"/>
        <v/>
      </c>
      <c r="AC212" s="74" t="str">
        <f t="shared" si="66"/>
        <v/>
      </c>
      <c r="AD212" s="74" t="str">
        <f t="shared" si="66"/>
        <v/>
      </c>
      <c r="AE212" s="75" t="str">
        <f t="shared" si="66"/>
        <v/>
      </c>
      <c r="AF212" s="60" t="str">
        <f t="shared" si="67"/>
        <v/>
      </c>
      <c r="AG212" s="60" t="str">
        <f>IFERROR(IF(X212&lt;&gt;"",IF(AF212&lt;&gt;"",VLOOKUP(AF212,'big site list'!$B$2:$C$343,2,FALSE),""),""),Preplist!$F$21)</f>
        <v/>
      </c>
      <c r="AI212" s="42">
        <v>209</v>
      </c>
      <c r="AM212" s="42" t="str">
        <f>IF(X212&lt;&gt;"",AND($Y212&gt;=DATEVALUE("01/01/1900"),$Y212&lt;Lookups!$A$10),"")</f>
        <v/>
      </c>
      <c r="AN212" s="42" t="str">
        <f>IF(X212&lt;&gt;"",AND($Z212&gt;=DATEVALUE("01/01/2020"),$Z212&lt;=Lookups!$A$10),"")</f>
        <v/>
      </c>
      <c r="AO212" s="42" t="str">
        <f>IF(X212&lt;&gt;"",IFERROR(VLOOKUP(AA212,Lookups!$A$2:$A$6,1,FALSE),FALSE),"")</f>
        <v/>
      </c>
      <c r="AP212" s="42" t="b">
        <f t="shared" si="68"/>
        <v>1</v>
      </c>
      <c r="AQ212" s="42" t="str">
        <f>IF(X212&lt;&gt;"",IFERROR(VLOOKUP(AC212,Lookups!$A$24:$A$26,1,FALSE),FALSE),"")</f>
        <v/>
      </c>
      <c r="AR212" s="42" t="str">
        <f>IF(X212&lt;&gt;"",IFERROR(VLOOKUP(AD212,Lookups!$A$30:$A$34,1,FALSE),FALSE),"")</f>
        <v/>
      </c>
      <c r="AS212" s="42" t="str">
        <f>IF(X212&lt;&gt;"",AND($AE212&gt;=DATEVALUE("01/01/2020"),$AE212&lt;=Lookups!$A$10),"")</f>
        <v/>
      </c>
    </row>
    <row r="213" spans="1:45" x14ac:dyDescent="0.35">
      <c r="A213" s="41"/>
      <c r="B213" s="67"/>
      <c r="C213" s="40"/>
      <c r="D213" s="69"/>
      <c r="E213" s="40"/>
      <c r="F213" s="70"/>
      <c r="G213" s="36"/>
      <c r="H213" s="53"/>
      <c r="I213" s="36"/>
      <c r="J213" s="36"/>
      <c r="K213" s="72"/>
      <c r="L213" s="83"/>
      <c r="M213" s="62" t="str">
        <f t="shared" si="56"/>
        <v/>
      </c>
      <c r="N213" s="18" t="str">
        <f t="shared" si="57"/>
        <v/>
      </c>
      <c r="O213" s="18" t="e">
        <f t="shared" si="58"/>
        <v>#VALUE!</v>
      </c>
      <c r="P213" s="18" t="e">
        <f t="shared" si="59"/>
        <v>#VALUE!</v>
      </c>
      <c r="Q213" s="18" t="str">
        <f t="shared" si="60"/>
        <v/>
      </c>
      <c r="R213" s="18" t="e">
        <f t="shared" si="61"/>
        <v>#VALUE!</v>
      </c>
      <c r="S213" s="18">
        <f t="shared" si="62"/>
        <v>0</v>
      </c>
      <c r="T213" s="18" t="e">
        <f t="shared" si="63"/>
        <v>#VALUE!</v>
      </c>
      <c r="U213" s="26" t="str">
        <f t="shared" si="64"/>
        <v>OK</v>
      </c>
      <c r="V213" s="21" t="str">
        <f>IF(X213="","",IF(Lookups!$A$16=0,"Main Site not selected",Lookups!$A$16))</f>
        <v/>
      </c>
      <c r="W213" s="21" t="str">
        <f>IF(X213="","",IF(Lookups!$A$17=0,"Main Site not selected",Lookups!$A$17))</f>
        <v/>
      </c>
      <c r="X213" s="60" t="str">
        <f t="shared" si="65"/>
        <v/>
      </c>
      <c r="Y213" s="59" t="str">
        <f t="shared" si="69"/>
        <v/>
      </c>
      <c r="Z213" s="59" t="str">
        <f t="shared" si="69"/>
        <v/>
      </c>
      <c r="AA213" s="60" t="str">
        <f t="shared" si="69"/>
        <v/>
      </c>
      <c r="AB213" s="60" t="str">
        <f t="shared" si="55"/>
        <v/>
      </c>
      <c r="AC213" s="74" t="str">
        <f t="shared" si="66"/>
        <v/>
      </c>
      <c r="AD213" s="74" t="str">
        <f t="shared" si="66"/>
        <v/>
      </c>
      <c r="AE213" s="75" t="str">
        <f t="shared" si="66"/>
        <v/>
      </c>
      <c r="AF213" s="60" t="str">
        <f t="shared" si="67"/>
        <v/>
      </c>
      <c r="AG213" s="60" t="str">
        <f>IFERROR(IF(X213&lt;&gt;"",IF(AF213&lt;&gt;"",VLOOKUP(AF213,'big site list'!$B$2:$C$343,2,FALSE),""),""),Preplist!$F$21)</f>
        <v/>
      </c>
      <c r="AI213" s="42">
        <v>210</v>
      </c>
      <c r="AM213" s="42" t="str">
        <f>IF(X213&lt;&gt;"",AND($Y213&gt;=DATEVALUE("01/01/1900"),$Y213&lt;Lookups!$A$10),"")</f>
        <v/>
      </c>
      <c r="AN213" s="42" t="str">
        <f>IF(X213&lt;&gt;"",AND($Z213&gt;=DATEVALUE("01/01/2020"),$Z213&lt;=Lookups!$A$10),"")</f>
        <v/>
      </c>
      <c r="AO213" s="42" t="str">
        <f>IF(X213&lt;&gt;"",IFERROR(VLOOKUP(AA213,Lookups!$A$2:$A$6,1,FALSE),FALSE),"")</f>
        <v/>
      </c>
      <c r="AP213" s="42" t="b">
        <f t="shared" si="68"/>
        <v>1</v>
      </c>
      <c r="AQ213" s="42" t="str">
        <f>IF(X213&lt;&gt;"",IFERROR(VLOOKUP(AC213,Lookups!$A$24:$A$26,1,FALSE),FALSE),"")</f>
        <v/>
      </c>
      <c r="AR213" s="42" t="str">
        <f>IF(X213&lt;&gt;"",IFERROR(VLOOKUP(AD213,Lookups!$A$30:$A$34,1,FALSE),FALSE),"")</f>
        <v/>
      </c>
      <c r="AS213" s="42" t="str">
        <f>IF(X213&lt;&gt;"",AND($AE213&gt;=DATEVALUE("01/01/2020"),$AE213&lt;=Lookups!$A$10),"")</f>
        <v/>
      </c>
    </row>
    <row r="214" spans="1:45" x14ac:dyDescent="0.35">
      <c r="A214" s="41"/>
      <c r="B214" s="67"/>
      <c r="C214" s="40"/>
      <c r="D214" s="69"/>
      <c r="E214" s="40"/>
      <c r="F214" s="70"/>
      <c r="G214" s="36"/>
      <c r="H214" s="53"/>
      <c r="I214" s="36"/>
      <c r="J214" s="36"/>
      <c r="K214" s="72"/>
      <c r="L214" s="83"/>
      <c r="M214" s="62" t="str">
        <f t="shared" si="56"/>
        <v/>
      </c>
      <c r="N214" s="18" t="str">
        <f t="shared" si="57"/>
        <v/>
      </c>
      <c r="O214" s="18" t="e">
        <f t="shared" si="58"/>
        <v>#VALUE!</v>
      </c>
      <c r="P214" s="18" t="e">
        <f t="shared" si="59"/>
        <v>#VALUE!</v>
      </c>
      <c r="Q214" s="18" t="str">
        <f t="shared" si="60"/>
        <v/>
      </c>
      <c r="R214" s="18" t="e">
        <f t="shared" si="61"/>
        <v>#VALUE!</v>
      </c>
      <c r="S214" s="18">
        <f t="shared" si="62"/>
        <v>0</v>
      </c>
      <c r="T214" s="18" t="e">
        <f t="shared" si="63"/>
        <v>#VALUE!</v>
      </c>
      <c r="U214" s="26" t="str">
        <f t="shared" si="64"/>
        <v>OK</v>
      </c>
      <c r="V214" s="21" t="str">
        <f>IF(X214="","",IF(Lookups!$A$16=0,"Main Site not selected",Lookups!$A$16))</f>
        <v/>
      </c>
      <c r="W214" s="21" t="str">
        <f>IF(X214="","",IF(Lookups!$A$17=0,"Main Site not selected",Lookups!$A$17))</f>
        <v/>
      </c>
      <c r="X214" s="60" t="str">
        <f t="shared" si="65"/>
        <v/>
      </c>
      <c r="Y214" s="59" t="str">
        <f t="shared" si="69"/>
        <v/>
      </c>
      <c r="Z214" s="59" t="str">
        <f t="shared" si="69"/>
        <v/>
      </c>
      <c r="AA214" s="60" t="str">
        <f t="shared" si="69"/>
        <v/>
      </c>
      <c r="AB214" s="60" t="str">
        <f t="shared" si="55"/>
        <v/>
      </c>
      <c r="AC214" s="74" t="str">
        <f t="shared" si="66"/>
        <v/>
      </c>
      <c r="AD214" s="74" t="str">
        <f t="shared" si="66"/>
        <v/>
      </c>
      <c r="AE214" s="75" t="str">
        <f t="shared" si="66"/>
        <v/>
      </c>
      <c r="AF214" s="60" t="str">
        <f t="shared" si="67"/>
        <v/>
      </c>
      <c r="AG214" s="60" t="str">
        <f>IFERROR(IF(X214&lt;&gt;"",IF(AF214&lt;&gt;"",VLOOKUP(AF214,'big site list'!$B$2:$C$343,2,FALSE),""),""),Preplist!$F$21)</f>
        <v/>
      </c>
      <c r="AI214" s="42">
        <v>211</v>
      </c>
      <c r="AM214" s="42" t="str">
        <f>IF(X214&lt;&gt;"",AND($Y214&gt;=DATEVALUE("01/01/1900"),$Y214&lt;Lookups!$A$10),"")</f>
        <v/>
      </c>
      <c r="AN214" s="42" t="str">
        <f>IF(X214&lt;&gt;"",AND($Z214&gt;=DATEVALUE("01/01/2020"),$Z214&lt;=Lookups!$A$10),"")</f>
        <v/>
      </c>
      <c r="AO214" s="42" t="str">
        <f>IF(X214&lt;&gt;"",IFERROR(VLOOKUP(AA214,Lookups!$A$2:$A$6,1,FALSE),FALSE),"")</f>
        <v/>
      </c>
      <c r="AP214" s="42" t="b">
        <f t="shared" si="68"/>
        <v>1</v>
      </c>
      <c r="AQ214" s="42" t="str">
        <f>IF(X214&lt;&gt;"",IFERROR(VLOOKUP(AC214,Lookups!$A$24:$A$26,1,FALSE),FALSE),"")</f>
        <v/>
      </c>
      <c r="AR214" s="42" t="str">
        <f>IF(X214&lt;&gt;"",IFERROR(VLOOKUP(AD214,Lookups!$A$30:$A$34,1,FALSE),FALSE),"")</f>
        <v/>
      </c>
      <c r="AS214" s="42" t="str">
        <f>IF(X214&lt;&gt;"",AND($AE214&gt;=DATEVALUE("01/01/2020"),$AE214&lt;=Lookups!$A$10),"")</f>
        <v/>
      </c>
    </row>
    <row r="215" spans="1:45" x14ac:dyDescent="0.35">
      <c r="A215" s="41"/>
      <c r="B215" s="67"/>
      <c r="C215" s="40"/>
      <c r="D215" s="69"/>
      <c r="E215" s="40"/>
      <c r="F215" s="70"/>
      <c r="G215" s="36"/>
      <c r="H215" s="53"/>
      <c r="I215" s="36"/>
      <c r="J215" s="36"/>
      <c r="K215" s="72"/>
      <c r="L215" s="83"/>
      <c r="M215" s="62" t="str">
        <f t="shared" si="56"/>
        <v/>
      </c>
      <c r="N215" s="18" t="str">
        <f t="shared" si="57"/>
        <v/>
      </c>
      <c r="O215" s="18" t="e">
        <f t="shared" si="58"/>
        <v>#VALUE!</v>
      </c>
      <c r="P215" s="18" t="e">
        <f t="shared" si="59"/>
        <v>#VALUE!</v>
      </c>
      <c r="Q215" s="18" t="str">
        <f t="shared" si="60"/>
        <v/>
      </c>
      <c r="R215" s="18" t="e">
        <f t="shared" si="61"/>
        <v>#VALUE!</v>
      </c>
      <c r="S215" s="18">
        <f t="shared" si="62"/>
        <v>0</v>
      </c>
      <c r="T215" s="18" t="e">
        <f t="shared" si="63"/>
        <v>#VALUE!</v>
      </c>
      <c r="U215" s="26" t="str">
        <f t="shared" si="64"/>
        <v>OK</v>
      </c>
      <c r="V215" s="21" t="str">
        <f>IF(X215="","",IF(Lookups!$A$16=0,"Main Site not selected",Lookups!$A$16))</f>
        <v/>
      </c>
      <c r="W215" s="21" t="str">
        <f>IF(X215="","",IF(Lookups!$A$17=0,"Main Site not selected",Lookups!$A$17))</f>
        <v/>
      </c>
      <c r="X215" s="60" t="str">
        <f t="shared" si="65"/>
        <v/>
      </c>
      <c r="Y215" s="59" t="str">
        <f t="shared" si="69"/>
        <v/>
      </c>
      <c r="Z215" s="59" t="str">
        <f t="shared" si="69"/>
        <v/>
      </c>
      <c r="AA215" s="60" t="str">
        <f t="shared" si="69"/>
        <v/>
      </c>
      <c r="AB215" s="60" t="str">
        <f t="shared" si="55"/>
        <v/>
      </c>
      <c r="AC215" s="74" t="str">
        <f t="shared" si="66"/>
        <v/>
      </c>
      <c r="AD215" s="74" t="str">
        <f t="shared" si="66"/>
        <v/>
      </c>
      <c r="AE215" s="75" t="str">
        <f t="shared" si="66"/>
        <v/>
      </c>
      <c r="AF215" s="60" t="str">
        <f t="shared" si="67"/>
        <v/>
      </c>
      <c r="AG215" s="60" t="str">
        <f>IFERROR(IF(X215&lt;&gt;"",IF(AF215&lt;&gt;"",VLOOKUP(AF215,'big site list'!$B$2:$C$343,2,FALSE),""),""),Preplist!$F$21)</f>
        <v/>
      </c>
      <c r="AI215" s="42">
        <v>212</v>
      </c>
      <c r="AM215" s="42" t="str">
        <f>IF(X215&lt;&gt;"",AND($Y215&gt;=DATEVALUE("01/01/1900"),$Y215&lt;Lookups!$A$10),"")</f>
        <v/>
      </c>
      <c r="AN215" s="42" t="str">
        <f>IF(X215&lt;&gt;"",AND($Z215&gt;=DATEVALUE("01/01/2020"),$Z215&lt;=Lookups!$A$10),"")</f>
        <v/>
      </c>
      <c r="AO215" s="42" t="str">
        <f>IF(X215&lt;&gt;"",IFERROR(VLOOKUP(AA215,Lookups!$A$2:$A$6,1,FALSE),FALSE),"")</f>
        <v/>
      </c>
      <c r="AP215" s="42" t="b">
        <f t="shared" si="68"/>
        <v>1</v>
      </c>
      <c r="AQ215" s="42" t="str">
        <f>IF(X215&lt;&gt;"",IFERROR(VLOOKUP(AC215,Lookups!$A$24:$A$26,1,FALSE),FALSE),"")</f>
        <v/>
      </c>
      <c r="AR215" s="42" t="str">
        <f>IF(X215&lt;&gt;"",IFERROR(VLOOKUP(AD215,Lookups!$A$30:$A$34,1,FALSE),FALSE),"")</f>
        <v/>
      </c>
      <c r="AS215" s="42" t="str">
        <f>IF(X215&lt;&gt;"",AND($AE215&gt;=DATEVALUE("01/01/2020"),$AE215&lt;=Lookups!$A$10),"")</f>
        <v/>
      </c>
    </row>
    <row r="216" spans="1:45" x14ac:dyDescent="0.35">
      <c r="A216" s="41"/>
      <c r="B216" s="67"/>
      <c r="C216" s="40"/>
      <c r="D216" s="69"/>
      <c r="E216" s="40"/>
      <c r="F216" s="70"/>
      <c r="G216" s="36"/>
      <c r="H216" s="53"/>
      <c r="I216" s="36"/>
      <c r="J216" s="36"/>
      <c r="K216" s="72"/>
      <c r="L216" s="83"/>
      <c r="M216" s="62" t="str">
        <f t="shared" si="56"/>
        <v/>
      </c>
      <c r="N216" s="18" t="str">
        <f t="shared" si="57"/>
        <v/>
      </c>
      <c r="O216" s="18" t="e">
        <f t="shared" si="58"/>
        <v>#VALUE!</v>
      </c>
      <c r="P216" s="18" t="e">
        <f t="shared" si="59"/>
        <v>#VALUE!</v>
      </c>
      <c r="Q216" s="18" t="str">
        <f t="shared" si="60"/>
        <v/>
      </c>
      <c r="R216" s="18" t="e">
        <f t="shared" si="61"/>
        <v>#VALUE!</v>
      </c>
      <c r="S216" s="18">
        <f t="shared" si="62"/>
        <v>0</v>
      </c>
      <c r="T216" s="18" t="e">
        <f t="shared" si="63"/>
        <v>#VALUE!</v>
      </c>
      <c r="U216" s="26" t="str">
        <f t="shared" si="64"/>
        <v>OK</v>
      </c>
      <c r="V216" s="21" t="str">
        <f>IF(X216="","",IF(Lookups!$A$16=0,"Main Site not selected",Lookups!$A$16))</f>
        <v/>
      </c>
      <c r="W216" s="21" t="str">
        <f>IF(X216="","",IF(Lookups!$A$17=0,"Main Site not selected",Lookups!$A$17))</f>
        <v/>
      </c>
      <c r="X216" s="60" t="str">
        <f t="shared" si="65"/>
        <v/>
      </c>
      <c r="Y216" s="59" t="str">
        <f t="shared" si="69"/>
        <v/>
      </c>
      <c r="Z216" s="59" t="str">
        <f t="shared" si="69"/>
        <v/>
      </c>
      <c r="AA216" s="60" t="str">
        <f t="shared" si="69"/>
        <v/>
      </c>
      <c r="AB216" s="60" t="str">
        <f t="shared" si="55"/>
        <v/>
      </c>
      <c r="AC216" s="74" t="str">
        <f t="shared" si="66"/>
        <v/>
      </c>
      <c r="AD216" s="74" t="str">
        <f t="shared" si="66"/>
        <v/>
      </c>
      <c r="AE216" s="75" t="str">
        <f t="shared" si="66"/>
        <v/>
      </c>
      <c r="AF216" s="60" t="str">
        <f t="shared" si="67"/>
        <v/>
      </c>
      <c r="AG216" s="60" t="str">
        <f>IFERROR(IF(X216&lt;&gt;"",IF(AF216&lt;&gt;"",VLOOKUP(AF216,'big site list'!$B$2:$C$343,2,FALSE),""),""),Preplist!$F$21)</f>
        <v/>
      </c>
      <c r="AI216" s="42">
        <v>213</v>
      </c>
      <c r="AM216" s="42" t="str">
        <f>IF(X216&lt;&gt;"",AND($Y216&gt;=DATEVALUE("01/01/1900"),$Y216&lt;Lookups!$A$10),"")</f>
        <v/>
      </c>
      <c r="AN216" s="42" t="str">
        <f>IF(X216&lt;&gt;"",AND($Z216&gt;=DATEVALUE("01/01/2020"),$Z216&lt;=Lookups!$A$10),"")</f>
        <v/>
      </c>
      <c r="AO216" s="42" t="str">
        <f>IF(X216&lt;&gt;"",IFERROR(VLOOKUP(AA216,Lookups!$A$2:$A$6,1,FALSE),FALSE),"")</f>
        <v/>
      </c>
      <c r="AP216" s="42" t="b">
        <f t="shared" si="68"/>
        <v>1</v>
      </c>
      <c r="AQ216" s="42" t="str">
        <f>IF(X216&lt;&gt;"",IFERROR(VLOOKUP(AC216,Lookups!$A$24:$A$26,1,FALSE),FALSE),"")</f>
        <v/>
      </c>
      <c r="AR216" s="42" t="str">
        <f>IF(X216&lt;&gt;"",IFERROR(VLOOKUP(AD216,Lookups!$A$30:$A$34,1,FALSE),FALSE),"")</f>
        <v/>
      </c>
      <c r="AS216" s="42" t="str">
        <f>IF(X216&lt;&gt;"",AND($AE216&gt;=DATEVALUE("01/01/2020"),$AE216&lt;=Lookups!$A$10),"")</f>
        <v/>
      </c>
    </row>
    <row r="217" spans="1:45" x14ac:dyDescent="0.35">
      <c r="A217" s="41"/>
      <c r="B217" s="67"/>
      <c r="C217" s="40"/>
      <c r="D217" s="69"/>
      <c r="E217" s="40"/>
      <c r="F217" s="70"/>
      <c r="G217" s="36"/>
      <c r="H217" s="53"/>
      <c r="I217" s="36"/>
      <c r="J217" s="36"/>
      <c r="K217" s="72"/>
      <c r="L217" s="83"/>
      <c r="M217" s="62" t="str">
        <f t="shared" si="56"/>
        <v/>
      </c>
      <c r="N217" s="18" t="str">
        <f t="shared" si="57"/>
        <v/>
      </c>
      <c r="O217" s="18" t="e">
        <f t="shared" si="58"/>
        <v>#VALUE!</v>
      </c>
      <c r="P217" s="18" t="e">
        <f t="shared" si="59"/>
        <v>#VALUE!</v>
      </c>
      <c r="Q217" s="18" t="str">
        <f t="shared" si="60"/>
        <v/>
      </c>
      <c r="R217" s="18" t="e">
        <f t="shared" si="61"/>
        <v>#VALUE!</v>
      </c>
      <c r="S217" s="18">
        <f t="shared" si="62"/>
        <v>0</v>
      </c>
      <c r="T217" s="18" t="e">
        <f t="shared" si="63"/>
        <v>#VALUE!</v>
      </c>
      <c r="U217" s="26" t="str">
        <f t="shared" si="64"/>
        <v>OK</v>
      </c>
      <c r="V217" s="21" t="str">
        <f>IF(X217="","",IF(Lookups!$A$16=0,"Main Site not selected",Lookups!$A$16))</f>
        <v/>
      </c>
      <c r="W217" s="21" t="str">
        <f>IF(X217="","",IF(Lookups!$A$17=0,"Main Site not selected",Lookups!$A$17))</f>
        <v/>
      </c>
      <c r="X217" s="60" t="str">
        <f t="shared" si="65"/>
        <v/>
      </c>
      <c r="Y217" s="59" t="str">
        <f t="shared" si="69"/>
        <v/>
      </c>
      <c r="Z217" s="59" t="str">
        <f t="shared" si="69"/>
        <v/>
      </c>
      <c r="AA217" s="60" t="str">
        <f t="shared" si="69"/>
        <v/>
      </c>
      <c r="AB217" s="60" t="str">
        <f t="shared" si="55"/>
        <v/>
      </c>
      <c r="AC217" s="74" t="str">
        <f t="shared" si="66"/>
        <v/>
      </c>
      <c r="AD217" s="74" t="str">
        <f t="shared" si="66"/>
        <v/>
      </c>
      <c r="AE217" s="75" t="str">
        <f t="shared" si="66"/>
        <v/>
      </c>
      <c r="AF217" s="60" t="str">
        <f t="shared" si="67"/>
        <v/>
      </c>
      <c r="AG217" s="60" t="str">
        <f>IFERROR(IF(X217&lt;&gt;"",IF(AF217&lt;&gt;"",VLOOKUP(AF217,'big site list'!$B$2:$C$343,2,FALSE),""),""),Preplist!$F$21)</f>
        <v/>
      </c>
      <c r="AI217" s="42">
        <v>214</v>
      </c>
      <c r="AM217" s="42" t="str">
        <f>IF(X217&lt;&gt;"",AND($Y217&gt;=DATEVALUE("01/01/1900"),$Y217&lt;Lookups!$A$10),"")</f>
        <v/>
      </c>
      <c r="AN217" s="42" t="str">
        <f>IF(X217&lt;&gt;"",AND($Z217&gt;=DATEVALUE("01/01/2020"),$Z217&lt;=Lookups!$A$10),"")</f>
        <v/>
      </c>
      <c r="AO217" s="42" t="str">
        <f>IF(X217&lt;&gt;"",IFERROR(VLOOKUP(AA217,Lookups!$A$2:$A$6,1,FALSE),FALSE),"")</f>
        <v/>
      </c>
      <c r="AP217" s="42" t="b">
        <f t="shared" si="68"/>
        <v>1</v>
      </c>
      <c r="AQ217" s="42" t="str">
        <f>IF(X217&lt;&gt;"",IFERROR(VLOOKUP(AC217,Lookups!$A$24:$A$26,1,FALSE),FALSE),"")</f>
        <v/>
      </c>
      <c r="AR217" s="42" t="str">
        <f>IF(X217&lt;&gt;"",IFERROR(VLOOKUP(AD217,Lookups!$A$30:$A$34,1,FALSE),FALSE),"")</f>
        <v/>
      </c>
      <c r="AS217" s="42" t="str">
        <f>IF(X217&lt;&gt;"",AND($AE217&gt;=DATEVALUE("01/01/2020"),$AE217&lt;=Lookups!$A$10),"")</f>
        <v/>
      </c>
    </row>
    <row r="218" spans="1:45" x14ac:dyDescent="0.35">
      <c r="A218" s="41"/>
      <c r="B218" s="67"/>
      <c r="C218" s="40"/>
      <c r="D218" s="69"/>
      <c r="E218" s="40"/>
      <c r="F218" s="70"/>
      <c r="G218" s="36"/>
      <c r="H218" s="53"/>
      <c r="I218" s="36"/>
      <c r="J218" s="36"/>
      <c r="K218" s="72"/>
      <c r="L218" s="83"/>
      <c r="M218" s="62" t="str">
        <f t="shared" si="56"/>
        <v/>
      </c>
      <c r="N218" s="18" t="str">
        <f t="shared" si="57"/>
        <v/>
      </c>
      <c r="O218" s="18" t="e">
        <f t="shared" si="58"/>
        <v>#VALUE!</v>
      </c>
      <c r="P218" s="18" t="e">
        <f t="shared" si="59"/>
        <v>#VALUE!</v>
      </c>
      <c r="Q218" s="18" t="str">
        <f t="shared" si="60"/>
        <v/>
      </c>
      <c r="R218" s="18" t="e">
        <f t="shared" si="61"/>
        <v>#VALUE!</v>
      </c>
      <c r="S218" s="18">
        <f t="shared" si="62"/>
        <v>0</v>
      </c>
      <c r="T218" s="18" t="e">
        <f t="shared" si="63"/>
        <v>#VALUE!</v>
      </c>
      <c r="U218" s="26" t="str">
        <f t="shared" si="64"/>
        <v>OK</v>
      </c>
      <c r="V218" s="21" t="str">
        <f>IF(X218="","",IF(Lookups!$A$16=0,"Main Site not selected",Lookups!$A$16))</f>
        <v/>
      </c>
      <c r="W218" s="21" t="str">
        <f>IF(X218="","",IF(Lookups!$A$17=0,"Main Site not selected",Lookups!$A$17))</f>
        <v/>
      </c>
      <c r="X218" s="60" t="str">
        <f t="shared" si="65"/>
        <v/>
      </c>
      <c r="Y218" s="59" t="str">
        <f t="shared" si="69"/>
        <v/>
      </c>
      <c r="Z218" s="59" t="str">
        <f t="shared" si="69"/>
        <v/>
      </c>
      <c r="AA218" s="60" t="str">
        <f t="shared" si="69"/>
        <v/>
      </c>
      <c r="AB218" s="60" t="str">
        <f t="shared" si="55"/>
        <v/>
      </c>
      <c r="AC218" s="74" t="str">
        <f t="shared" si="66"/>
        <v/>
      </c>
      <c r="AD218" s="74" t="str">
        <f t="shared" si="66"/>
        <v/>
      </c>
      <c r="AE218" s="75" t="str">
        <f t="shared" si="66"/>
        <v/>
      </c>
      <c r="AF218" s="60" t="str">
        <f t="shared" si="67"/>
        <v/>
      </c>
      <c r="AG218" s="60" t="str">
        <f>IFERROR(IF(X218&lt;&gt;"",IF(AF218&lt;&gt;"",VLOOKUP(AF218,'big site list'!$B$2:$C$343,2,FALSE),""),""),Preplist!$F$21)</f>
        <v/>
      </c>
      <c r="AI218" s="42">
        <v>215</v>
      </c>
      <c r="AM218" s="42" t="str">
        <f>IF(X218&lt;&gt;"",AND($Y218&gt;=DATEVALUE("01/01/1900"),$Y218&lt;Lookups!$A$10),"")</f>
        <v/>
      </c>
      <c r="AN218" s="42" t="str">
        <f>IF(X218&lt;&gt;"",AND($Z218&gt;=DATEVALUE("01/01/2020"),$Z218&lt;=Lookups!$A$10),"")</f>
        <v/>
      </c>
      <c r="AO218" s="42" t="str">
        <f>IF(X218&lt;&gt;"",IFERROR(VLOOKUP(AA218,Lookups!$A$2:$A$6,1,FALSE),FALSE),"")</f>
        <v/>
      </c>
      <c r="AP218" s="42" t="b">
        <f t="shared" si="68"/>
        <v>1</v>
      </c>
      <c r="AQ218" s="42" t="str">
        <f>IF(X218&lt;&gt;"",IFERROR(VLOOKUP(AC218,Lookups!$A$24:$A$26,1,FALSE),FALSE),"")</f>
        <v/>
      </c>
      <c r="AR218" s="42" t="str">
        <f>IF(X218&lt;&gt;"",IFERROR(VLOOKUP(AD218,Lookups!$A$30:$A$34,1,FALSE),FALSE),"")</f>
        <v/>
      </c>
      <c r="AS218" s="42" t="str">
        <f>IF(X218&lt;&gt;"",AND($AE218&gt;=DATEVALUE("01/01/2020"),$AE218&lt;=Lookups!$A$10),"")</f>
        <v/>
      </c>
    </row>
    <row r="219" spans="1:45" x14ac:dyDescent="0.35">
      <c r="A219" s="41"/>
      <c r="B219" s="67"/>
      <c r="C219" s="40"/>
      <c r="D219" s="69"/>
      <c r="E219" s="40"/>
      <c r="F219" s="70"/>
      <c r="G219" s="36"/>
      <c r="H219" s="53"/>
      <c r="I219" s="36"/>
      <c r="J219" s="36"/>
      <c r="K219" s="72"/>
      <c r="L219" s="83"/>
      <c r="M219" s="62" t="str">
        <f t="shared" si="56"/>
        <v/>
      </c>
      <c r="N219" s="18" t="str">
        <f t="shared" si="57"/>
        <v/>
      </c>
      <c r="O219" s="18" t="e">
        <f t="shared" si="58"/>
        <v>#VALUE!</v>
      </c>
      <c r="P219" s="18" t="e">
        <f t="shared" si="59"/>
        <v>#VALUE!</v>
      </c>
      <c r="Q219" s="18" t="str">
        <f t="shared" si="60"/>
        <v/>
      </c>
      <c r="R219" s="18" t="e">
        <f t="shared" si="61"/>
        <v>#VALUE!</v>
      </c>
      <c r="S219" s="18">
        <f t="shared" si="62"/>
        <v>0</v>
      </c>
      <c r="T219" s="18" t="e">
        <f t="shared" si="63"/>
        <v>#VALUE!</v>
      </c>
      <c r="U219" s="26" t="str">
        <f t="shared" si="64"/>
        <v>OK</v>
      </c>
      <c r="V219" s="21" t="str">
        <f>IF(X219="","",IF(Lookups!$A$16=0,"Main Site not selected",Lookups!$A$16))</f>
        <v/>
      </c>
      <c r="W219" s="21" t="str">
        <f>IF(X219="","",IF(Lookups!$A$17=0,"Main Site not selected",Lookups!$A$17))</f>
        <v/>
      </c>
      <c r="X219" s="60" t="str">
        <f t="shared" si="65"/>
        <v/>
      </c>
      <c r="Y219" s="59" t="str">
        <f t="shared" si="69"/>
        <v/>
      </c>
      <c r="Z219" s="59" t="str">
        <f t="shared" si="69"/>
        <v/>
      </c>
      <c r="AA219" s="60" t="str">
        <f t="shared" si="69"/>
        <v/>
      </c>
      <c r="AB219" s="60" t="str">
        <f t="shared" si="55"/>
        <v/>
      </c>
      <c r="AC219" s="74" t="str">
        <f t="shared" si="66"/>
        <v/>
      </c>
      <c r="AD219" s="74" t="str">
        <f t="shared" si="66"/>
        <v/>
      </c>
      <c r="AE219" s="75" t="str">
        <f t="shared" si="66"/>
        <v/>
      </c>
      <c r="AF219" s="60" t="str">
        <f t="shared" si="67"/>
        <v/>
      </c>
      <c r="AG219" s="60" t="str">
        <f>IFERROR(IF(X219&lt;&gt;"",IF(AF219&lt;&gt;"",VLOOKUP(AF219,'big site list'!$B$2:$C$343,2,FALSE),""),""),Preplist!$F$21)</f>
        <v/>
      </c>
      <c r="AI219" s="42">
        <v>216</v>
      </c>
      <c r="AM219" s="42" t="str">
        <f>IF(X219&lt;&gt;"",AND($Y219&gt;=DATEVALUE("01/01/1900"),$Y219&lt;Lookups!$A$10),"")</f>
        <v/>
      </c>
      <c r="AN219" s="42" t="str">
        <f>IF(X219&lt;&gt;"",AND($Z219&gt;=DATEVALUE("01/01/2020"),$Z219&lt;=Lookups!$A$10),"")</f>
        <v/>
      </c>
      <c r="AO219" s="42" t="str">
        <f>IF(X219&lt;&gt;"",IFERROR(VLOOKUP(AA219,Lookups!$A$2:$A$6,1,FALSE),FALSE),"")</f>
        <v/>
      </c>
      <c r="AP219" s="42" t="b">
        <f t="shared" si="68"/>
        <v>1</v>
      </c>
      <c r="AQ219" s="42" t="str">
        <f>IF(X219&lt;&gt;"",IFERROR(VLOOKUP(AC219,Lookups!$A$24:$A$26,1,FALSE),FALSE),"")</f>
        <v/>
      </c>
      <c r="AR219" s="42" t="str">
        <f>IF(X219&lt;&gt;"",IFERROR(VLOOKUP(AD219,Lookups!$A$30:$A$34,1,FALSE),FALSE),"")</f>
        <v/>
      </c>
      <c r="AS219" s="42" t="str">
        <f>IF(X219&lt;&gt;"",AND($AE219&gt;=DATEVALUE("01/01/2020"),$AE219&lt;=Lookups!$A$10),"")</f>
        <v/>
      </c>
    </row>
    <row r="220" spans="1:45" x14ac:dyDescent="0.35">
      <c r="A220" s="41"/>
      <c r="B220" s="67"/>
      <c r="C220" s="40"/>
      <c r="D220" s="69"/>
      <c r="E220" s="40"/>
      <c r="F220" s="70"/>
      <c r="G220" s="36"/>
      <c r="H220" s="53"/>
      <c r="I220" s="36"/>
      <c r="J220" s="36"/>
      <c r="K220" s="72"/>
      <c r="L220" s="83"/>
      <c r="M220" s="62" t="str">
        <f t="shared" si="56"/>
        <v/>
      </c>
      <c r="N220" s="18" t="str">
        <f t="shared" si="57"/>
        <v/>
      </c>
      <c r="O220" s="18" t="e">
        <f t="shared" si="58"/>
        <v>#VALUE!</v>
      </c>
      <c r="P220" s="18" t="e">
        <f t="shared" si="59"/>
        <v>#VALUE!</v>
      </c>
      <c r="Q220" s="18" t="str">
        <f t="shared" si="60"/>
        <v/>
      </c>
      <c r="R220" s="18" t="e">
        <f t="shared" si="61"/>
        <v>#VALUE!</v>
      </c>
      <c r="S220" s="18">
        <f t="shared" si="62"/>
        <v>0</v>
      </c>
      <c r="T220" s="18" t="e">
        <f t="shared" si="63"/>
        <v>#VALUE!</v>
      </c>
      <c r="U220" s="26" t="str">
        <f t="shared" si="64"/>
        <v>OK</v>
      </c>
      <c r="V220" s="21" t="str">
        <f>IF(X220="","",IF(Lookups!$A$16=0,"Main Site not selected",Lookups!$A$16))</f>
        <v/>
      </c>
      <c r="W220" s="21" t="str">
        <f>IF(X220="","",IF(Lookups!$A$17=0,"Main Site not selected",Lookups!$A$17))</f>
        <v/>
      </c>
      <c r="X220" s="60" t="str">
        <f t="shared" si="65"/>
        <v/>
      </c>
      <c r="Y220" s="59" t="str">
        <f t="shared" si="69"/>
        <v/>
      </c>
      <c r="Z220" s="59" t="str">
        <f t="shared" si="69"/>
        <v/>
      </c>
      <c r="AA220" s="60" t="str">
        <f t="shared" si="69"/>
        <v/>
      </c>
      <c r="AB220" s="60" t="str">
        <f t="shared" si="55"/>
        <v/>
      </c>
      <c r="AC220" s="74" t="str">
        <f t="shared" si="66"/>
        <v/>
      </c>
      <c r="AD220" s="74" t="str">
        <f t="shared" si="66"/>
        <v/>
      </c>
      <c r="AE220" s="75" t="str">
        <f t="shared" si="66"/>
        <v/>
      </c>
      <c r="AF220" s="60" t="str">
        <f t="shared" si="67"/>
        <v/>
      </c>
      <c r="AG220" s="60" t="str">
        <f>IFERROR(IF(X220&lt;&gt;"",IF(AF220&lt;&gt;"",VLOOKUP(AF220,'big site list'!$B$2:$C$343,2,FALSE),""),""),Preplist!$F$21)</f>
        <v/>
      </c>
      <c r="AI220" s="42">
        <v>217</v>
      </c>
      <c r="AM220" s="42" t="str">
        <f>IF(X220&lt;&gt;"",AND($Y220&gt;=DATEVALUE("01/01/1900"),$Y220&lt;Lookups!$A$10),"")</f>
        <v/>
      </c>
      <c r="AN220" s="42" t="str">
        <f>IF(X220&lt;&gt;"",AND($Z220&gt;=DATEVALUE("01/01/2020"),$Z220&lt;=Lookups!$A$10),"")</f>
        <v/>
      </c>
      <c r="AO220" s="42" t="str">
        <f>IF(X220&lt;&gt;"",IFERROR(VLOOKUP(AA220,Lookups!$A$2:$A$6,1,FALSE),FALSE),"")</f>
        <v/>
      </c>
      <c r="AP220" s="42" t="b">
        <f t="shared" si="68"/>
        <v>1</v>
      </c>
      <c r="AQ220" s="42" t="str">
        <f>IF(X220&lt;&gt;"",IFERROR(VLOOKUP(AC220,Lookups!$A$24:$A$26,1,FALSE),FALSE),"")</f>
        <v/>
      </c>
      <c r="AR220" s="42" t="str">
        <f>IF(X220&lt;&gt;"",IFERROR(VLOOKUP(AD220,Lookups!$A$30:$A$34,1,FALSE),FALSE),"")</f>
        <v/>
      </c>
      <c r="AS220" s="42" t="str">
        <f>IF(X220&lt;&gt;"",AND($AE220&gt;=DATEVALUE("01/01/2020"),$AE220&lt;=Lookups!$A$10),"")</f>
        <v/>
      </c>
    </row>
    <row r="221" spans="1:45" x14ac:dyDescent="0.35">
      <c r="A221" s="41"/>
      <c r="B221" s="67"/>
      <c r="C221" s="40"/>
      <c r="D221" s="69"/>
      <c r="E221" s="40"/>
      <c r="F221" s="70"/>
      <c r="G221" s="36"/>
      <c r="H221" s="53"/>
      <c r="I221" s="36"/>
      <c r="J221" s="36"/>
      <c r="K221" s="72"/>
      <c r="L221" s="83"/>
      <c r="M221" s="62" t="str">
        <f t="shared" si="56"/>
        <v/>
      </c>
      <c r="N221" s="18" t="str">
        <f t="shared" si="57"/>
        <v/>
      </c>
      <c r="O221" s="18" t="e">
        <f t="shared" si="58"/>
        <v>#VALUE!</v>
      </c>
      <c r="P221" s="18" t="e">
        <f t="shared" si="59"/>
        <v>#VALUE!</v>
      </c>
      <c r="Q221" s="18" t="str">
        <f t="shared" si="60"/>
        <v/>
      </c>
      <c r="R221" s="18" t="e">
        <f t="shared" si="61"/>
        <v>#VALUE!</v>
      </c>
      <c r="S221" s="18">
        <f t="shared" si="62"/>
        <v>0</v>
      </c>
      <c r="T221" s="18" t="e">
        <f t="shared" si="63"/>
        <v>#VALUE!</v>
      </c>
      <c r="U221" s="26" t="str">
        <f t="shared" si="64"/>
        <v>OK</v>
      </c>
      <c r="V221" s="21" t="str">
        <f>IF(X221="","",IF(Lookups!$A$16=0,"Main Site not selected",Lookups!$A$16))</f>
        <v/>
      </c>
      <c r="W221" s="21" t="str">
        <f>IF(X221="","",IF(Lookups!$A$17=0,"Main Site not selected",Lookups!$A$17))</f>
        <v/>
      </c>
      <c r="X221" s="60" t="str">
        <f t="shared" si="65"/>
        <v/>
      </c>
      <c r="Y221" s="59" t="str">
        <f t="shared" si="69"/>
        <v/>
      </c>
      <c r="Z221" s="59" t="str">
        <f t="shared" si="69"/>
        <v/>
      </c>
      <c r="AA221" s="60" t="str">
        <f t="shared" si="69"/>
        <v/>
      </c>
      <c r="AB221" s="60" t="str">
        <f t="shared" si="55"/>
        <v/>
      </c>
      <c r="AC221" s="74" t="str">
        <f t="shared" si="66"/>
        <v/>
      </c>
      <c r="AD221" s="74" t="str">
        <f t="shared" si="66"/>
        <v/>
      </c>
      <c r="AE221" s="75" t="str">
        <f t="shared" si="66"/>
        <v/>
      </c>
      <c r="AF221" s="60" t="str">
        <f t="shared" si="67"/>
        <v/>
      </c>
      <c r="AG221" s="60" t="str">
        <f>IFERROR(IF(X221&lt;&gt;"",IF(AF221&lt;&gt;"",VLOOKUP(AF221,'big site list'!$B$2:$C$343,2,FALSE),""),""),Preplist!$F$21)</f>
        <v/>
      </c>
      <c r="AI221" s="42">
        <v>218</v>
      </c>
      <c r="AM221" s="42" t="str">
        <f>IF(X221&lt;&gt;"",AND($Y221&gt;=DATEVALUE("01/01/1900"),$Y221&lt;Lookups!$A$10),"")</f>
        <v/>
      </c>
      <c r="AN221" s="42" t="str">
        <f>IF(X221&lt;&gt;"",AND($Z221&gt;=DATEVALUE("01/01/2020"),$Z221&lt;=Lookups!$A$10),"")</f>
        <v/>
      </c>
      <c r="AO221" s="42" t="str">
        <f>IF(X221&lt;&gt;"",IFERROR(VLOOKUP(AA221,Lookups!$A$2:$A$6,1,FALSE),FALSE),"")</f>
        <v/>
      </c>
      <c r="AP221" s="42" t="b">
        <f t="shared" si="68"/>
        <v>1</v>
      </c>
      <c r="AQ221" s="42" t="str">
        <f>IF(X221&lt;&gt;"",IFERROR(VLOOKUP(AC221,Lookups!$A$24:$A$26,1,FALSE),FALSE),"")</f>
        <v/>
      </c>
      <c r="AR221" s="42" t="str">
        <f>IF(X221&lt;&gt;"",IFERROR(VLOOKUP(AD221,Lookups!$A$30:$A$34,1,FALSE),FALSE),"")</f>
        <v/>
      </c>
      <c r="AS221" s="42" t="str">
        <f>IF(X221&lt;&gt;"",AND($AE221&gt;=DATEVALUE("01/01/2020"),$AE221&lt;=Lookups!$A$10),"")</f>
        <v/>
      </c>
    </row>
    <row r="222" spans="1:45" x14ac:dyDescent="0.35">
      <c r="A222" s="41"/>
      <c r="B222" s="67"/>
      <c r="C222" s="40"/>
      <c r="D222" s="69"/>
      <c r="E222" s="40"/>
      <c r="F222" s="70"/>
      <c r="G222" s="36"/>
      <c r="H222" s="53"/>
      <c r="I222" s="36"/>
      <c r="J222" s="36"/>
      <c r="K222" s="72"/>
      <c r="L222" s="83"/>
      <c r="M222" s="62" t="str">
        <f t="shared" si="56"/>
        <v/>
      </c>
      <c r="N222" s="18" t="str">
        <f t="shared" si="57"/>
        <v/>
      </c>
      <c r="O222" s="18" t="e">
        <f t="shared" si="58"/>
        <v>#VALUE!</v>
      </c>
      <c r="P222" s="18" t="e">
        <f t="shared" si="59"/>
        <v>#VALUE!</v>
      </c>
      <c r="Q222" s="18" t="str">
        <f t="shared" si="60"/>
        <v/>
      </c>
      <c r="R222" s="18" t="e">
        <f t="shared" si="61"/>
        <v>#VALUE!</v>
      </c>
      <c r="S222" s="18">
        <f t="shared" si="62"/>
        <v>0</v>
      </c>
      <c r="T222" s="18" t="e">
        <f t="shared" si="63"/>
        <v>#VALUE!</v>
      </c>
      <c r="U222" s="26" t="str">
        <f t="shared" si="64"/>
        <v>OK</v>
      </c>
      <c r="V222" s="21" t="str">
        <f>IF(X222="","",IF(Lookups!$A$16=0,"Main Site not selected",Lookups!$A$16))</f>
        <v/>
      </c>
      <c r="W222" s="21" t="str">
        <f>IF(X222="","",IF(Lookups!$A$17=0,"Main Site not selected",Lookups!$A$17))</f>
        <v/>
      </c>
      <c r="X222" s="60" t="str">
        <f t="shared" si="65"/>
        <v/>
      </c>
      <c r="Y222" s="59" t="str">
        <f t="shared" si="69"/>
        <v/>
      </c>
      <c r="Z222" s="59" t="str">
        <f t="shared" si="69"/>
        <v/>
      </c>
      <c r="AA222" s="60" t="str">
        <f t="shared" si="69"/>
        <v/>
      </c>
      <c r="AB222" s="60" t="str">
        <f t="shared" si="55"/>
        <v/>
      </c>
      <c r="AC222" s="74" t="str">
        <f t="shared" si="66"/>
        <v/>
      </c>
      <c r="AD222" s="74" t="str">
        <f t="shared" si="66"/>
        <v/>
      </c>
      <c r="AE222" s="75" t="str">
        <f t="shared" si="66"/>
        <v/>
      </c>
      <c r="AF222" s="60" t="str">
        <f t="shared" si="67"/>
        <v/>
      </c>
      <c r="AG222" s="60" t="str">
        <f>IFERROR(IF(X222&lt;&gt;"",IF(AF222&lt;&gt;"",VLOOKUP(AF222,'big site list'!$B$2:$C$343,2,FALSE),""),""),Preplist!$F$21)</f>
        <v/>
      </c>
      <c r="AI222" s="42">
        <v>219</v>
      </c>
      <c r="AM222" s="42" t="str">
        <f>IF(X222&lt;&gt;"",AND($Y222&gt;=DATEVALUE("01/01/1900"),$Y222&lt;Lookups!$A$10),"")</f>
        <v/>
      </c>
      <c r="AN222" s="42" t="str">
        <f>IF(X222&lt;&gt;"",AND($Z222&gt;=DATEVALUE("01/01/2020"),$Z222&lt;=Lookups!$A$10),"")</f>
        <v/>
      </c>
      <c r="AO222" s="42" t="str">
        <f>IF(X222&lt;&gt;"",IFERROR(VLOOKUP(AA222,Lookups!$A$2:$A$6,1,FALSE),FALSE),"")</f>
        <v/>
      </c>
      <c r="AP222" s="42" t="b">
        <f t="shared" si="68"/>
        <v>1</v>
      </c>
      <c r="AQ222" s="42" t="str">
        <f>IF(X222&lt;&gt;"",IFERROR(VLOOKUP(AC222,Lookups!$A$24:$A$26,1,FALSE),FALSE),"")</f>
        <v/>
      </c>
      <c r="AR222" s="42" t="str">
        <f>IF(X222&lt;&gt;"",IFERROR(VLOOKUP(AD222,Lookups!$A$30:$A$34,1,FALSE),FALSE),"")</f>
        <v/>
      </c>
      <c r="AS222" s="42" t="str">
        <f>IF(X222&lt;&gt;"",AND($AE222&gt;=DATEVALUE("01/01/2020"),$AE222&lt;=Lookups!$A$10),"")</f>
        <v/>
      </c>
    </row>
    <row r="223" spans="1:45" x14ac:dyDescent="0.35">
      <c r="A223" s="41"/>
      <c r="B223" s="67"/>
      <c r="C223" s="40"/>
      <c r="D223" s="69"/>
      <c r="E223" s="40"/>
      <c r="F223" s="70"/>
      <c r="G223" s="36"/>
      <c r="H223" s="53"/>
      <c r="I223" s="36"/>
      <c r="J223" s="36"/>
      <c r="K223" s="72"/>
      <c r="L223" s="83"/>
      <c r="M223" s="62" t="str">
        <f t="shared" si="56"/>
        <v/>
      </c>
      <c r="N223" s="18" t="str">
        <f t="shared" si="57"/>
        <v/>
      </c>
      <c r="O223" s="18" t="e">
        <f t="shared" si="58"/>
        <v>#VALUE!</v>
      </c>
      <c r="P223" s="18" t="e">
        <f t="shared" si="59"/>
        <v>#VALUE!</v>
      </c>
      <c r="Q223" s="18" t="str">
        <f t="shared" si="60"/>
        <v/>
      </c>
      <c r="R223" s="18" t="e">
        <f t="shared" si="61"/>
        <v>#VALUE!</v>
      </c>
      <c r="S223" s="18">
        <f t="shared" si="62"/>
        <v>0</v>
      </c>
      <c r="T223" s="18" t="e">
        <f t="shared" si="63"/>
        <v>#VALUE!</v>
      </c>
      <c r="U223" s="26" t="str">
        <f t="shared" si="64"/>
        <v>OK</v>
      </c>
      <c r="V223" s="21" t="str">
        <f>IF(X223="","",IF(Lookups!$A$16=0,"Main Site not selected",Lookups!$A$16))</f>
        <v/>
      </c>
      <c r="W223" s="21" t="str">
        <f>IF(X223="","",IF(Lookups!$A$17=0,"Main Site not selected",Lookups!$A$17))</f>
        <v/>
      </c>
      <c r="X223" s="60" t="str">
        <f t="shared" si="65"/>
        <v/>
      </c>
      <c r="Y223" s="59" t="str">
        <f t="shared" si="69"/>
        <v/>
      </c>
      <c r="Z223" s="59" t="str">
        <f t="shared" si="69"/>
        <v/>
      </c>
      <c r="AA223" s="60" t="str">
        <f t="shared" si="69"/>
        <v/>
      </c>
      <c r="AB223" s="60" t="str">
        <f t="shared" si="55"/>
        <v/>
      </c>
      <c r="AC223" s="74" t="str">
        <f t="shared" si="66"/>
        <v/>
      </c>
      <c r="AD223" s="74" t="str">
        <f t="shared" si="66"/>
        <v/>
      </c>
      <c r="AE223" s="75" t="str">
        <f t="shared" si="66"/>
        <v/>
      </c>
      <c r="AF223" s="60" t="str">
        <f t="shared" si="67"/>
        <v/>
      </c>
      <c r="AG223" s="60" t="str">
        <f>IFERROR(IF(X223&lt;&gt;"",IF(AF223&lt;&gt;"",VLOOKUP(AF223,'big site list'!$B$2:$C$343,2,FALSE),""),""),Preplist!$F$21)</f>
        <v/>
      </c>
      <c r="AI223" s="42">
        <v>220</v>
      </c>
      <c r="AM223" s="42" t="str">
        <f>IF(X223&lt;&gt;"",AND($Y223&gt;=DATEVALUE("01/01/1900"),$Y223&lt;Lookups!$A$10),"")</f>
        <v/>
      </c>
      <c r="AN223" s="42" t="str">
        <f>IF(X223&lt;&gt;"",AND($Z223&gt;=DATEVALUE("01/01/2020"),$Z223&lt;=Lookups!$A$10),"")</f>
        <v/>
      </c>
      <c r="AO223" s="42" t="str">
        <f>IF(X223&lt;&gt;"",IFERROR(VLOOKUP(AA223,Lookups!$A$2:$A$6,1,FALSE),FALSE),"")</f>
        <v/>
      </c>
      <c r="AP223" s="42" t="b">
        <f t="shared" si="68"/>
        <v>1</v>
      </c>
      <c r="AQ223" s="42" t="str">
        <f>IF(X223&lt;&gt;"",IFERROR(VLOOKUP(AC223,Lookups!$A$24:$A$26,1,FALSE),FALSE),"")</f>
        <v/>
      </c>
      <c r="AR223" s="42" t="str">
        <f>IF(X223&lt;&gt;"",IFERROR(VLOOKUP(AD223,Lookups!$A$30:$A$34,1,FALSE),FALSE),"")</f>
        <v/>
      </c>
      <c r="AS223" s="42" t="str">
        <f>IF(X223&lt;&gt;"",AND($AE223&gt;=DATEVALUE("01/01/2020"),$AE223&lt;=Lookups!$A$10),"")</f>
        <v/>
      </c>
    </row>
    <row r="224" spans="1:45" x14ac:dyDescent="0.35">
      <c r="A224" s="41"/>
      <c r="B224" s="67"/>
      <c r="C224" s="40"/>
      <c r="D224" s="69"/>
      <c r="E224" s="40"/>
      <c r="F224" s="70"/>
      <c r="G224" s="36"/>
      <c r="H224" s="53"/>
      <c r="I224" s="36"/>
      <c r="J224" s="36"/>
      <c r="K224" s="72"/>
      <c r="L224" s="83"/>
      <c r="M224" s="62" t="str">
        <f t="shared" si="56"/>
        <v/>
      </c>
      <c r="N224" s="18" t="str">
        <f t="shared" si="57"/>
        <v/>
      </c>
      <c r="O224" s="18" t="e">
        <f t="shared" si="58"/>
        <v>#VALUE!</v>
      </c>
      <c r="P224" s="18" t="e">
        <f t="shared" si="59"/>
        <v>#VALUE!</v>
      </c>
      <c r="Q224" s="18" t="str">
        <f t="shared" si="60"/>
        <v/>
      </c>
      <c r="R224" s="18" t="e">
        <f t="shared" si="61"/>
        <v>#VALUE!</v>
      </c>
      <c r="S224" s="18">
        <f t="shared" si="62"/>
        <v>0</v>
      </c>
      <c r="T224" s="18" t="e">
        <f t="shared" si="63"/>
        <v>#VALUE!</v>
      </c>
      <c r="U224" s="26" t="str">
        <f t="shared" si="64"/>
        <v>OK</v>
      </c>
      <c r="V224" s="21" t="str">
        <f>IF(X224="","",IF(Lookups!$A$16=0,"Main Site not selected",Lookups!$A$16))</f>
        <v/>
      </c>
      <c r="W224" s="21" t="str">
        <f>IF(X224="","",IF(Lookups!$A$17=0,"Main Site not selected",Lookups!$A$17))</f>
        <v/>
      </c>
      <c r="X224" s="60" t="str">
        <f t="shared" si="65"/>
        <v/>
      </c>
      <c r="Y224" s="59" t="str">
        <f t="shared" si="69"/>
        <v/>
      </c>
      <c r="Z224" s="59" t="str">
        <f t="shared" si="69"/>
        <v/>
      </c>
      <c r="AA224" s="60" t="str">
        <f t="shared" si="69"/>
        <v/>
      </c>
      <c r="AB224" s="60" t="str">
        <f t="shared" si="55"/>
        <v/>
      </c>
      <c r="AC224" s="74" t="str">
        <f t="shared" si="66"/>
        <v/>
      </c>
      <c r="AD224" s="74" t="str">
        <f t="shared" si="66"/>
        <v/>
      </c>
      <c r="AE224" s="75" t="str">
        <f t="shared" si="66"/>
        <v/>
      </c>
      <c r="AF224" s="60" t="str">
        <f t="shared" si="67"/>
        <v/>
      </c>
      <c r="AG224" s="60" t="str">
        <f>IFERROR(IF(X224&lt;&gt;"",IF(AF224&lt;&gt;"",VLOOKUP(AF224,'big site list'!$B$2:$C$343,2,FALSE),""),""),Preplist!$F$21)</f>
        <v/>
      </c>
      <c r="AI224" s="42">
        <v>221</v>
      </c>
      <c r="AM224" s="42" t="str">
        <f>IF(X224&lt;&gt;"",AND($Y224&gt;=DATEVALUE("01/01/1900"),$Y224&lt;Lookups!$A$10),"")</f>
        <v/>
      </c>
      <c r="AN224" s="42" t="str">
        <f>IF(X224&lt;&gt;"",AND($Z224&gt;=DATEVALUE("01/01/2020"),$Z224&lt;=Lookups!$A$10),"")</f>
        <v/>
      </c>
      <c r="AO224" s="42" t="str">
        <f>IF(X224&lt;&gt;"",IFERROR(VLOOKUP(AA224,Lookups!$A$2:$A$6,1,FALSE),FALSE),"")</f>
        <v/>
      </c>
      <c r="AP224" s="42" t="b">
        <f t="shared" si="68"/>
        <v>1</v>
      </c>
      <c r="AQ224" s="42" t="str">
        <f>IF(X224&lt;&gt;"",IFERROR(VLOOKUP(AC224,Lookups!$A$24:$A$26,1,FALSE),FALSE),"")</f>
        <v/>
      </c>
      <c r="AR224" s="42" t="str">
        <f>IF(X224&lt;&gt;"",IFERROR(VLOOKUP(AD224,Lookups!$A$30:$A$34,1,FALSE),FALSE),"")</f>
        <v/>
      </c>
      <c r="AS224" s="42" t="str">
        <f>IF(X224&lt;&gt;"",AND($AE224&gt;=DATEVALUE("01/01/2020"),$AE224&lt;=Lookups!$A$10),"")</f>
        <v/>
      </c>
    </row>
    <row r="225" spans="1:45" x14ac:dyDescent="0.35">
      <c r="A225" s="41"/>
      <c r="B225" s="67"/>
      <c r="C225" s="40"/>
      <c r="D225" s="69"/>
      <c r="E225" s="40"/>
      <c r="F225" s="70"/>
      <c r="G225" s="36"/>
      <c r="H225" s="53"/>
      <c r="I225" s="36"/>
      <c r="J225" s="36"/>
      <c r="K225" s="72"/>
      <c r="L225" s="83"/>
      <c r="M225" s="62" t="str">
        <f t="shared" si="56"/>
        <v/>
      </c>
      <c r="N225" s="18" t="str">
        <f t="shared" si="57"/>
        <v/>
      </c>
      <c r="O225" s="18" t="e">
        <f t="shared" si="58"/>
        <v>#VALUE!</v>
      </c>
      <c r="P225" s="18" t="e">
        <f t="shared" si="59"/>
        <v>#VALUE!</v>
      </c>
      <c r="Q225" s="18" t="str">
        <f t="shared" si="60"/>
        <v/>
      </c>
      <c r="R225" s="18" t="e">
        <f t="shared" si="61"/>
        <v>#VALUE!</v>
      </c>
      <c r="S225" s="18">
        <f t="shared" si="62"/>
        <v>0</v>
      </c>
      <c r="T225" s="18" t="e">
        <f t="shared" si="63"/>
        <v>#VALUE!</v>
      </c>
      <c r="U225" s="26" t="str">
        <f t="shared" si="64"/>
        <v>OK</v>
      </c>
      <c r="V225" s="21" t="str">
        <f>IF(X225="","",IF(Lookups!$A$16=0,"Main Site not selected",Lookups!$A$16))</f>
        <v/>
      </c>
      <c r="W225" s="21" t="str">
        <f>IF(X225="","",IF(Lookups!$A$17=0,"Main Site not selected",Lookups!$A$17))</f>
        <v/>
      </c>
      <c r="X225" s="60" t="str">
        <f t="shared" si="65"/>
        <v/>
      </c>
      <c r="Y225" s="59" t="str">
        <f t="shared" si="69"/>
        <v/>
      </c>
      <c r="Z225" s="59" t="str">
        <f t="shared" si="69"/>
        <v/>
      </c>
      <c r="AA225" s="60" t="str">
        <f t="shared" si="69"/>
        <v/>
      </c>
      <c r="AB225" s="60" t="str">
        <f t="shared" si="55"/>
        <v/>
      </c>
      <c r="AC225" s="74" t="str">
        <f t="shared" si="66"/>
        <v/>
      </c>
      <c r="AD225" s="74" t="str">
        <f t="shared" si="66"/>
        <v/>
      </c>
      <c r="AE225" s="75" t="str">
        <f t="shared" si="66"/>
        <v/>
      </c>
      <c r="AF225" s="60" t="str">
        <f t="shared" si="67"/>
        <v/>
      </c>
      <c r="AG225" s="60" t="str">
        <f>IFERROR(IF(X225&lt;&gt;"",IF(AF225&lt;&gt;"",VLOOKUP(AF225,'big site list'!$B$2:$C$343,2,FALSE),""),""),Preplist!$F$21)</f>
        <v/>
      </c>
      <c r="AI225" s="42">
        <v>222</v>
      </c>
      <c r="AM225" s="42" t="str">
        <f>IF(X225&lt;&gt;"",AND($Y225&gt;=DATEVALUE("01/01/1900"),$Y225&lt;Lookups!$A$10),"")</f>
        <v/>
      </c>
      <c r="AN225" s="42" t="str">
        <f>IF(X225&lt;&gt;"",AND($Z225&gt;=DATEVALUE("01/01/2020"),$Z225&lt;=Lookups!$A$10),"")</f>
        <v/>
      </c>
      <c r="AO225" s="42" t="str">
        <f>IF(X225&lt;&gt;"",IFERROR(VLOOKUP(AA225,Lookups!$A$2:$A$6,1,FALSE),FALSE),"")</f>
        <v/>
      </c>
      <c r="AP225" s="42" t="b">
        <f t="shared" si="68"/>
        <v>1</v>
      </c>
      <c r="AQ225" s="42" t="str">
        <f>IF(X225&lt;&gt;"",IFERROR(VLOOKUP(AC225,Lookups!$A$24:$A$26,1,FALSE),FALSE),"")</f>
        <v/>
      </c>
      <c r="AR225" s="42" t="str">
        <f>IF(X225&lt;&gt;"",IFERROR(VLOOKUP(AD225,Lookups!$A$30:$A$34,1,FALSE),FALSE),"")</f>
        <v/>
      </c>
      <c r="AS225" s="42" t="str">
        <f>IF(X225&lt;&gt;"",AND($AE225&gt;=DATEVALUE("01/01/2020"),$AE225&lt;=Lookups!$A$10),"")</f>
        <v/>
      </c>
    </row>
    <row r="226" spans="1:45" x14ac:dyDescent="0.35">
      <c r="A226" s="41"/>
      <c r="B226" s="67"/>
      <c r="C226" s="40"/>
      <c r="D226" s="69"/>
      <c r="E226" s="40"/>
      <c r="F226" s="70"/>
      <c r="G226" s="36"/>
      <c r="H226" s="53"/>
      <c r="I226" s="36"/>
      <c r="J226" s="36"/>
      <c r="K226" s="72"/>
      <c r="L226" s="83"/>
      <c r="M226" s="62" t="str">
        <f t="shared" si="56"/>
        <v/>
      </c>
      <c r="N226" s="18" t="str">
        <f t="shared" si="57"/>
        <v/>
      </c>
      <c r="O226" s="18" t="e">
        <f t="shared" si="58"/>
        <v>#VALUE!</v>
      </c>
      <c r="P226" s="18" t="e">
        <f t="shared" si="59"/>
        <v>#VALUE!</v>
      </c>
      <c r="Q226" s="18" t="str">
        <f t="shared" si="60"/>
        <v/>
      </c>
      <c r="R226" s="18" t="e">
        <f t="shared" si="61"/>
        <v>#VALUE!</v>
      </c>
      <c r="S226" s="18">
        <f t="shared" si="62"/>
        <v>0</v>
      </c>
      <c r="T226" s="18" t="e">
        <f t="shared" si="63"/>
        <v>#VALUE!</v>
      </c>
      <c r="U226" s="26" t="str">
        <f t="shared" si="64"/>
        <v>OK</v>
      </c>
      <c r="V226" s="21" t="str">
        <f>IF(X226="","",IF(Lookups!$A$16=0,"Main Site not selected",Lookups!$A$16))</f>
        <v/>
      </c>
      <c r="W226" s="21" t="str">
        <f>IF(X226="","",IF(Lookups!$A$17=0,"Main Site not selected",Lookups!$A$17))</f>
        <v/>
      </c>
      <c r="X226" s="60" t="str">
        <f t="shared" si="65"/>
        <v/>
      </c>
      <c r="Y226" s="59" t="str">
        <f t="shared" si="69"/>
        <v/>
      </c>
      <c r="Z226" s="59" t="str">
        <f t="shared" si="69"/>
        <v/>
      </c>
      <c r="AA226" s="60" t="str">
        <f t="shared" si="69"/>
        <v/>
      </c>
      <c r="AB226" s="60" t="str">
        <f t="shared" si="55"/>
        <v/>
      </c>
      <c r="AC226" s="74" t="str">
        <f t="shared" si="66"/>
        <v/>
      </c>
      <c r="AD226" s="74" t="str">
        <f t="shared" si="66"/>
        <v/>
      </c>
      <c r="AE226" s="75" t="str">
        <f t="shared" si="66"/>
        <v/>
      </c>
      <c r="AF226" s="60" t="str">
        <f t="shared" si="67"/>
        <v/>
      </c>
      <c r="AG226" s="60" t="str">
        <f>IFERROR(IF(X226&lt;&gt;"",IF(AF226&lt;&gt;"",VLOOKUP(AF226,'big site list'!$B$2:$C$343,2,FALSE),""),""),Preplist!$F$21)</f>
        <v/>
      </c>
      <c r="AI226" s="42">
        <v>223</v>
      </c>
      <c r="AM226" s="42" t="str">
        <f>IF(X226&lt;&gt;"",AND($Y226&gt;=DATEVALUE("01/01/1900"),$Y226&lt;Lookups!$A$10),"")</f>
        <v/>
      </c>
      <c r="AN226" s="42" t="str">
        <f>IF(X226&lt;&gt;"",AND($Z226&gt;=DATEVALUE("01/01/2020"),$Z226&lt;=Lookups!$A$10),"")</f>
        <v/>
      </c>
      <c r="AO226" s="42" t="str">
        <f>IF(X226&lt;&gt;"",IFERROR(VLOOKUP(AA226,Lookups!$A$2:$A$6,1,FALSE),FALSE),"")</f>
        <v/>
      </c>
      <c r="AP226" s="42" t="b">
        <f t="shared" si="68"/>
        <v>1</v>
      </c>
      <c r="AQ226" s="42" t="str">
        <f>IF(X226&lt;&gt;"",IFERROR(VLOOKUP(AC226,Lookups!$A$24:$A$26,1,FALSE),FALSE),"")</f>
        <v/>
      </c>
      <c r="AR226" s="42" t="str">
        <f>IF(X226&lt;&gt;"",IFERROR(VLOOKUP(AD226,Lookups!$A$30:$A$34,1,FALSE),FALSE),"")</f>
        <v/>
      </c>
      <c r="AS226" s="42" t="str">
        <f>IF(X226&lt;&gt;"",AND($AE226&gt;=DATEVALUE("01/01/2020"),$AE226&lt;=Lookups!$A$10),"")</f>
        <v/>
      </c>
    </row>
    <row r="227" spans="1:45" x14ac:dyDescent="0.35">
      <c r="A227" s="41"/>
      <c r="B227" s="67"/>
      <c r="C227" s="40"/>
      <c r="D227" s="69"/>
      <c r="E227" s="40"/>
      <c r="F227" s="70"/>
      <c r="G227" s="36"/>
      <c r="H227" s="53"/>
      <c r="I227" s="36"/>
      <c r="J227" s="36"/>
      <c r="K227" s="72"/>
      <c r="L227" s="83"/>
      <c r="M227" s="62" t="str">
        <f t="shared" si="56"/>
        <v/>
      </c>
      <c r="N227" s="18" t="str">
        <f t="shared" si="57"/>
        <v/>
      </c>
      <c r="O227" s="18" t="e">
        <f t="shared" si="58"/>
        <v>#VALUE!</v>
      </c>
      <c r="P227" s="18" t="e">
        <f t="shared" si="59"/>
        <v>#VALUE!</v>
      </c>
      <c r="Q227" s="18" t="str">
        <f t="shared" si="60"/>
        <v/>
      </c>
      <c r="R227" s="18" t="e">
        <f t="shared" si="61"/>
        <v>#VALUE!</v>
      </c>
      <c r="S227" s="18">
        <f t="shared" si="62"/>
        <v>0</v>
      </c>
      <c r="T227" s="18" t="e">
        <f t="shared" si="63"/>
        <v>#VALUE!</v>
      </c>
      <c r="U227" s="26" t="str">
        <f t="shared" si="64"/>
        <v>OK</v>
      </c>
      <c r="V227" s="21" t="str">
        <f>IF(X227="","",IF(Lookups!$A$16=0,"Main Site not selected",Lookups!$A$16))</f>
        <v/>
      </c>
      <c r="W227" s="21" t="str">
        <f>IF(X227="","",IF(Lookups!$A$17=0,"Main Site not selected",Lookups!$A$17))</f>
        <v/>
      </c>
      <c r="X227" s="60" t="str">
        <f t="shared" si="65"/>
        <v/>
      </c>
      <c r="Y227" s="59" t="str">
        <f t="shared" si="69"/>
        <v/>
      </c>
      <c r="Z227" s="59" t="str">
        <f t="shared" si="69"/>
        <v/>
      </c>
      <c r="AA227" s="60" t="str">
        <f t="shared" si="69"/>
        <v/>
      </c>
      <c r="AB227" s="60" t="str">
        <f t="shared" si="55"/>
        <v/>
      </c>
      <c r="AC227" s="74" t="str">
        <f t="shared" si="66"/>
        <v/>
      </c>
      <c r="AD227" s="74" t="str">
        <f t="shared" si="66"/>
        <v/>
      </c>
      <c r="AE227" s="75" t="str">
        <f t="shared" si="66"/>
        <v/>
      </c>
      <c r="AF227" s="60" t="str">
        <f t="shared" si="67"/>
        <v/>
      </c>
      <c r="AG227" s="60" t="str">
        <f>IFERROR(IF(X227&lt;&gt;"",IF(AF227&lt;&gt;"",VLOOKUP(AF227,'big site list'!$B$2:$C$343,2,FALSE),""),""),Preplist!$F$21)</f>
        <v/>
      </c>
      <c r="AI227" s="42">
        <v>224</v>
      </c>
      <c r="AM227" s="42" t="str">
        <f>IF(X227&lt;&gt;"",AND($Y227&gt;=DATEVALUE("01/01/1900"),$Y227&lt;Lookups!$A$10),"")</f>
        <v/>
      </c>
      <c r="AN227" s="42" t="str">
        <f>IF(X227&lt;&gt;"",AND($Z227&gt;=DATEVALUE("01/01/2020"),$Z227&lt;=Lookups!$A$10),"")</f>
        <v/>
      </c>
      <c r="AO227" s="42" t="str">
        <f>IF(X227&lt;&gt;"",IFERROR(VLOOKUP(AA227,Lookups!$A$2:$A$6,1,FALSE),FALSE),"")</f>
        <v/>
      </c>
      <c r="AP227" s="42" t="b">
        <f t="shared" si="68"/>
        <v>1</v>
      </c>
      <c r="AQ227" s="42" t="str">
        <f>IF(X227&lt;&gt;"",IFERROR(VLOOKUP(AC227,Lookups!$A$24:$A$26,1,FALSE),FALSE),"")</f>
        <v/>
      </c>
      <c r="AR227" s="42" t="str">
        <f>IF(X227&lt;&gt;"",IFERROR(VLOOKUP(AD227,Lookups!$A$30:$A$34,1,FALSE),FALSE),"")</f>
        <v/>
      </c>
      <c r="AS227" s="42" t="str">
        <f>IF(X227&lt;&gt;"",AND($AE227&gt;=DATEVALUE("01/01/2020"),$AE227&lt;=Lookups!$A$10),"")</f>
        <v/>
      </c>
    </row>
    <row r="228" spans="1:45" x14ac:dyDescent="0.35">
      <c r="A228" s="41"/>
      <c r="B228" s="67"/>
      <c r="C228" s="40"/>
      <c r="D228" s="69"/>
      <c r="E228" s="40"/>
      <c r="F228" s="70"/>
      <c r="G228" s="36"/>
      <c r="H228" s="53"/>
      <c r="I228" s="36"/>
      <c r="J228" s="36"/>
      <c r="K228" s="72"/>
      <c r="L228" s="83"/>
      <c r="M228" s="62" t="str">
        <f t="shared" si="56"/>
        <v/>
      </c>
      <c r="N228" s="18" t="str">
        <f t="shared" si="57"/>
        <v/>
      </c>
      <c r="O228" s="18" t="e">
        <f t="shared" si="58"/>
        <v>#VALUE!</v>
      </c>
      <c r="P228" s="18" t="e">
        <f t="shared" si="59"/>
        <v>#VALUE!</v>
      </c>
      <c r="Q228" s="18" t="str">
        <f t="shared" si="60"/>
        <v/>
      </c>
      <c r="R228" s="18" t="e">
        <f t="shared" si="61"/>
        <v>#VALUE!</v>
      </c>
      <c r="S228" s="18">
        <f t="shared" si="62"/>
        <v>0</v>
      </c>
      <c r="T228" s="18" t="e">
        <f t="shared" si="63"/>
        <v>#VALUE!</v>
      </c>
      <c r="U228" s="26" t="str">
        <f t="shared" si="64"/>
        <v>OK</v>
      </c>
      <c r="V228" s="21" t="str">
        <f>IF(X228="","",IF(Lookups!$A$16=0,"Main Site not selected",Lookups!$A$16))</f>
        <v/>
      </c>
      <c r="W228" s="21" t="str">
        <f>IF(X228="","",IF(Lookups!$A$17=0,"Main Site not selected",Lookups!$A$17))</f>
        <v/>
      </c>
      <c r="X228" s="60" t="str">
        <f t="shared" si="65"/>
        <v/>
      </c>
      <c r="Y228" s="59" t="str">
        <f t="shared" si="69"/>
        <v/>
      </c>
      <c r="Z228" s="59" t="str">
        <f t="shared" si="69"/>
        <v/>
      </c>
      <c r="AA228" s="60" t="str">
        <f t="shared" si="69"/>
        <v/>
      </c>
      <c r="AB228" s="60" t="str">
        <f t="shared" si="55"/>
        <v/>
      </c>
      <c r="AC228" s="74" t="str">
        <f t="shared" si="66"/>
        <v/>
      </c>
      <c r="AD228" s="74" t="str">
        <f t="shared" si="66"/>
        <v/>
      </c>
      <c r="AE228" s="75" t="str">
        <f t="shared" si="66"/>
        <v/>
      </c>
      <c r="AF228" s="60" t="str">
        <f t="shared" si="67"/>
        <v/>
      </c>
      <c r="AG228" s="60" t="str">
        <f>IFERROR(IF(X228&lt;&gt;"",IF(AF228&lt;&gt;"",VLOOKUP(AF228,'big site list'!$B$2:$C$343,2,FALSE),""),""),Preplist!$F$21)</f>
        <v/>
      </c>
      <c r="AI228" s="42">
        <v>225</v>
      </c>
      <c r="AM228" s="42" t="str">
        <f>IF(X228&lt;&gt;"",AND($Y228&gt;=DATEVALUE("01/01/1900"),$Y228&lt;Lookups!$A$10),"")</f>
        <v/>
      </c>
      <c r="AN228" s="42" t="str">
        <f>IF(X228&lt;&gt;"",AND($Z228&gt;=DATEVALUE("01/01/2020"),$Z228&lt;=Lookups!$A$10),"")</f>
        <v/>
      </c>
      <c r="AO228" s="42" t="str">
        <f>IF(X228&lt;&gt;"",IFERROR(VLOOKUP(AA228,Lookups!$A$2:$A$6,1,FALSE),FALSE),"")</f>
        <v/>
      </c>
      <c r="AP228" s="42" t="b">
        <f t="shared" si="68"/>
        <v>1</v>
      </c>
      <c r="AQ228" s="42" t="str">
        <f>IF(X228&lt;&gt;"",IFERROR(VLOOKUP(AC228,Lookups!$A$24:$A$26,1,FALSE),FALSE),"")</f>
        <v/>
      </c>
      <c r="AR228" s="42" t="str">
        <f>IF(X228&lt;&gt;"",IFERROR(VLOOKUP(AD228,Lookups!$A$30:$A$34,1,FALSE),FALSE),"")</f>
        <v/>
      </c>
      <c r="AS228" s="42" t="str">
        <f>IF(X228&lt;&gt;"",AND($AE228&gt;=DATEVALUE("01/01/2020"),$AE228&lt;=Lookups!$A$10),"")</f>
        <v/>
      </c>
    </row>
    <row r="229" spans="1:45" x14ac:dyDescent="0.35">
      <c r="A229" s="41"/>
      <c r="B229" s="67"/>
      <c r="C229" s="40"/>
      <c r="D229" s="69"/>
      <c r="E229" s="40"/>
      <c r="F229" s="70"/>
      <c r="G229" s="36"/>
      <c r="H229" s="53"/>
      <c r="I229" s="36"/>
      <c r="J229" s="36"/>
      <c r="K229" s="72"/>
      <c r="L229" s="83"/>
      <c r="M229" s="62" t="str">
        <f t="shared" si="56"/>
        <v/>
      </c>
      <c r="N229" s="18" t="str">
        <f t="shared" si="57"/>
        <v/>
      </c>
      <c r="O229" s="18" t="e">
        <f t="shared" si="58"/>
        <v>#VALUE!</v>
      </c>
      <c r="P229" s="18" t="e">
        <f t="shared" si="59"/>
        <v>#VALUE!</v>
      </c>
      <c r="Q229" s="18" t="str">
        <f t="shared" si="60"/>
        <v/>
      </c>
      <c r="R229" s="18" t="e">
        <f t="shared" si="61"/>
        <v>#VALUE!</v>
      </c>
      <c r="S229" s="18">
        <f t="shared" si="62"/>
        <v>0</v>
      </c>
      <c r="T229" s="18" t="e">
        <f t="shared" si="63"/>
        <v>#VALUE!</v>
      </c>
      <c r="U229" s="26" t="str">
        <f t="shared" si="64"/>
        <v>OK</v>
      </c>
      <c r="V229" s="21" t="str">
        <f>IF(X229="","",IF(Lookups!$A$16=0,"Main Site not selected",Lookups!$A$16))</f>
        <v/>
      </c>
      <c r="W229" s="21" t="str">
        <f>IF(X229="","",IF(Lookups!$A$17=0,"Main Site not selected",Lookups!$A$17))</f>
        <v/>
      </c>
      <c r="X229" s="60" t="str">
        <f t="shared" si="65"/>
        <v/>
      </c>
      <c r="Y229" s="59" t="str">
        <f t="shared" ref="Y229:AB258" si="70">IF(INDEX($A$4:$H$258,$AI229,Y$3)="","",INDEX($A$4:$H$258,$AI229,Y$3))</f>
        <v/>
      </c>
      <c r="Z229" s="59" t="str">
        <f t="shared" si="70"/>
        <v/>
      </c>
      <c r="AA229" s="60" t="str">
        <f t="shared" si="70"/>
        <v/>
      </c>
      <c r="AB229" s="60" t="str">
        <f t="shared" si="70"/>
        <v/>
      </c>
      <c r="AC229" s="74" t="str">
        <f t="shared" ref="AC229:AE258" si="71">IF(INDEX($A$4:$K$258,$AI229,AC$3)="","",INDEX($A$4:$K$258,$AI229,AC$3))</f>
        <v/>
      </c>
      <c r="AD229" s="74" t="str">
        <f t="shared" si="71"/>
        <v/>
      </c>
      <c r="AE229" s="75" t="str">
        <f t="shared" si="71"/>
        <v/>
      </c>
      <c r="AF229" s="60" t="str">
        <f t="shared" si="67"/>
        <v/>
      </c>
      <c r="AG229" s="60" t="str">
        <f>IFERROR(IF(X229&lt;&gt;"",IF(AF229&lt;&gt;"",VLOOKUP(AF229,'big site list'!$B$2:$C$343,2,FALSE),""),""),Preplist!$F$21)</f>
        <v/>
      </c>
      <c r="AI229" s="42">
        <v>226</v>
      </c>
      <c r="AM229" s="42" t="str">
        <f>IF(X229&lt;&gt;"",AND($Y229&gt;=DATEVALUE("01/01/1900"),$Y229&lt;Lookups!$A$10),"")</f>
        <v/>
      </c>
      <c r="AN229" s="42" t="str">
        <f>IF(X229&lt;&gt;"",AND($Z229&gt;=DATEVALUE("01/01/2020"),$Z229&lt;=Lookups!$A$10),"")</f>
        <v/>
      </c>
      <c r="AO229" s="42" t="str">
        <f>IF(X229&lt;&gt;"",IFERROR(VLOOKUP(AA229,Lookups!$A$2:$A$6,1,FALSE),FALSE),"")</f>
        <v/>
      </c>
      <c r="AP229" s="42" t="b">
        <f t="shared" si="68"/>
        <v>1</v>
      </c>
      <c r="AQ229" s="42" t="str">
        <f>IF(X229&lt;&gt;"",IFERROR(VLOOKUP(AC229,Lookups!$A$24:$A$26,1,FALSE),FALSE),"")</f>
        <v/>
      </c>
      <c r="AR229" s="42" t="str">
        <f>IF(X229&lt;&gt;"",IFERROR(VLOOKUP(AD229,Lookups!$A$30:$A$34,1,FALSE),FALSE),"")</f>
        <v/>
      </c>
      <c r="AS229" s="42" t="str">
        <f>IF(X229&lt;&gt;"",AND($AE229&gt;=DATEVALUE("01/01/2020"),$AE229&lt;=Lookups!$A$10),"")</f>
        <v/>
      </c>
    </row>
    <row r="230" spans="1:45" x14ac:dyDescent="0.35">
      <c r="A230" s="41"/>
      <c r="B230" s="67"/>
      <c r="C230" s="40"/>
      <c r="D230" s="69"/>
      <c r="E230" s="40"/>
      <c r="F230" s="70"/>
      <c r="G230" s="36"/>
      <c r="H230" s="53"/>
      <c r="I230" s="36"/>
      <c r="J230" s="36"/>
      <c r="K230" s="72"/>
      <c r="L230" s="83"/>
      <c r="M230" s="62" t="str">
        <f t="shared" si="56"/>
        <v/>
      </c>
      <c r="N230" s="18" t="str">
        <f t="shared" si="57"/>
        <v/>
      </c>
      <c r="O230" s="18" t="e">
        <f t="shared" si="58"/>
        <v>#VALUE!</v>
      </c>
      <c r="P230" s="18" t="e">
        <f t="shared" si="59"/>
        <v>#VALUE!</v>
      </c>
      <c r="Q230" s="18" t="str">
        <f t="shared" si="60"/>
        <v/>
      </c>
      <c r="R230" s="18" t="e">
        <f t="shared" si="61"/>
        <v>#VALUE!</v>
      </c>
      <c r="S230" s="18">
        <f t="shared" si="62"/>
        <v>0</v>
      </c>
      <c r="T230" s="18" t="e">
        <f t="shared" si="63"/>
        <v>#VALUE!</v>
      </c>
      <c r="U230" s="26" t="str">
        <f t="shared" si="64"/>
        <v>OK</v>
      </c>
      <c r="V230" s="21" t="str">
        <f>IF(X230="","",IF(Lookups!$A$16=0,"Main Site not selected",Lookups!$A$16))</f>
        <v/>
      </c>
      <c r="W230" s="21" t="str">
        <f>IF(X230="","",IF(Lookups!$A$17=0,"Main Site not selected",Lookups!$A$17))</f>
        <v/>
      </c>
      <c r="X230" s="60" t="str">
        <f t="shared" si="65"/>
        <v/>
      </c>
      <c r="Y230" s="59" t="str">
        <f t="shared" si="70"/>
        <v/>
      </c>
      <c r="Z230" s="59" t="str">
        <f t="shared" si="70"/>
        <v/>
      </c>
      <c r="AA230" s="60" t="str">
        <f t="shared" si="70"/>
        <v/>
      </c>
      <c r="AB230" s="60" t="str">
        <f t="shared" si="70"/>
        <v/>
      </c>
      <c r="AC230" s="74" t="str">
        <f t="shared" si="71"/>
        <v/>
      </c>
      <c r="AD230" s="74" t="str">
        <f t="shared" si="71"/>
        <v/>
      </c>
      <c r="AE230" s="75" t="str">
        <f t="shared" si="71"/>
        <v/>
      </c>
      <c r="AF230" s="60" t="str">
        <f t="shared" si="67"/>
        <v/>
      </c>
      <c r="AG230" s="60" t="str">
        <f>IFERROR(IF(X230&lt;&gt;"",IF(AF230&lt;&gt;"",VLOOKUP(AF230,'big site list'!$B$2:$C$343,2,FALSE),""),""),Preplist!$F$21)</f>
        <v/>
      </c>
      <c r="AI230" s="42">
        <v>227</v>
      </c>
      <c r="AM230" s="42" t="str">
        <f>IF(X230&lt;&gt;"",AND($Y230&gt;=DATEVALUE("01/01/1900"),$Y230&lt;Lookups!$A$10),"")</f>
        <v/>
      </c>
      <c r="AN230" s="42" t="str">
        <f>IF(X230&lt;&gt;"",AND($Z230&gt;=DATEVALUE("01/01/2020"),$Z230&lt;=Lookups!$A$10),"")</f>
        <v/>
      </c>
      <c r="AO230" s="42" t="str">
        <f>IF(X230&lt;&gt;"",IFERROR(VLOOKUP(AA230,Lookups!$A$2:$A$6,1,FALSE),FALSE),"")</f>
        <v/>
      </c>
      <c r="AP230" s="42" t="b">
        <f t="shared" si="68"/>
        <v>1</v>
      </c>
      <c r="AQ230" s="42" t="str">
        <f>IF(X230&lt;&gt;"",IFERROR(VLOOKUP(AC230,Lookups!$A$24:$A$26,1,FALSE),FALSE),"")</f>
        <v/>
      </c>
      <c r="AR230" s="42" t="str">
        <f>IF(X230&lt;&gt;"",IFERROR(VLOOKUP(AD230,Lookups!$A$30:$A$34,1,FALSE),FALSE),"")</f>
        <v/>
      </c>
      <c r="AS230" s="42" t="str">
        <f>IF(X230&lt;&gt;"",AND($AE230&gt;=DATEVALUE("01/01/2020"),$AE230&lt;=Lookups!$A$10),"")</f>
        <v/>
      </c>
    </row>
    <row r="231" spans="1:45" x14ac:dyDescent="0.35">
      <c r="A231" s="41"/>
      <c r="B231" s="67"/>
      <c r="C231" s="40"/>
      <c r="D231" s="69"/>
      <c r="E231" s="40"/>
      <c r="F231" s="70"/>
      <c r="G231" s="36"/>
      <c r="H231" s="53"/>
      <c r="I231" s="36"/>
      <c r="J231" s="36"/>
      <c r="K231" s="72"/>
      <c r="L231" s="83"/>
      <c r="M231" s="62" t="str">
        <f t="shared" si="56"/>
        <v/>
      </c>
      <c r="N231" s="18" t="str">
        <f t="shared" si="57"/>
        <v/>
      </c>
      <c r="O231" s="18" t="e">
        <f t="shared" si="58"/>
        <v>#VALUE!</v>
      </c>
      <c r="P231" s="18" t="e">
        <f t="shared" si="59"/>
        <v>#VALUE!</v>
      </c>
      <c r="Q231" s="18" t="str">
        <f t="shared" si="60"/>
        <v/>
      </c>
      <c r="R231" s="18" t="e">
        <f t="shared" si="61"/>
        <v>#VALUE!</v>
      </c>
      <c r="S231" s="18">
        <f t="shared" si="62"/>
        <v>0</v>
      </c>
      <c r="T231" s="18" t="e">
        <f t="shared" si="63"/>
        <v>#VALUE!</v>
      </c>
      <c r="U231" s="26" t="str">
        <f t="shared" si="64"/>
        <v>OK</v>
      </c>
      <c r="V231" s="21" t="str">
        <f>IF(X231="","",IF(Lookups!$A$16=0,"Main Site not selected",Lookups!$A$16))</f>
        <v/>
      </c>
      <c r="W231" s="21" t="str">
        <f>IF(X231="","",IF(Lookups!$A$17=0,"Main Site not selected",Lookups!$A$17))</f>
        <v/>
      </c>
      <c r="X231" s="60" t="str">
        <f t="shared" si="65"/>
        <v/>
      </c>
      <c r="Y231" s="59" t="str">
        <f t="shared" si="70"/>
        <v/>
      </c>
      <c r="Z231" s="59" t="str">
        <f t="shared" si="70"/>
        <v/>
      </c>
      <c r="AA231" s="60" t="str">
        <f t="shared" si="70"/>
        <v/>
      </c>
      <c r="AB231" s="60" t="str">
        <f t="shared" si="70"/>
        <v/>
      </c>
      <c r="AC231" s="74" t="str">
        <f t="shared" si="71"/>
        <v/>
      </c>
      <c r="AD231" s="74" t="str">
        <f t="shared" si="71"/>
        <v/>
      </c>
      <c r="AE231" s="75" t="str">
        <f t="shared" si="71"/>
        <v/>
      </c>
      <c r="AF231" s="60" t="str">
        <f t="shared" si="67"/>
        <v/>
      </c>
      <c r="AG231" s="60" t="str">
        <f>IFERROR(IF(X231&lt;&gt;"",IF(AF231&lt;&gt;"",VLOOKUP(AF231,'big site list'!$B$2:$C$343,2,FALSE),""),""),Preplist!$F$21)</f>
        <v/>
      </c>
      <c r="AI231" s="42">
        <v>228</v>
      </c>
      <c r="AM231" s="42" t="str">
        <f>IF(X231&lt;&gt;"",AND($Y231&gt;=DATEVALUE("01/01/1900"),$Y231&lt;Lookups!$A$10),"")</f>
        <v/>
      </c>
      <c r="AN231" s="42" t="str">
        <f>IF(X231&lt;&gt;"",AND($Z231&gt;=DATEVALUE("01/01/2020"),$Z231&lt;=Lookups!$A$10),"")</f>
        <v/>
      </c>
      <c r="AO231" s="42" t="str">
        <f>IF(X231&lt;&gt;"",IFERROR(VLOOKUP(AA231,Lookups!$A$2:$A$6,1,FALSE),FALSE),"")</f>
        <v/>
      </c>
      <c r="AP231" s="42" t="b">
        <f t="shared" si="68"/>
        <v>1</v>
      </c>
      <c r="AQ231" s="42" t="str">
        <f>IF(X231&lt;&gt;"",IFERROR(VLOOKUP(AC231,Lookups!$A$24:$A$26,1,FALSE),FALSE),"")</f>
        <v/>
      </c>
      <c r="AR231" s="42" t="str">
        <f>IF(X231&lt;&gt;"",IFERROR(VLOOKUP(AD231,Lookups!$A$30:$A$34,1,FALSE),FALSE),"")</f>
        <v/>
      </c>
      <c r="AS231" s="42" t="str">
        <f>IF(X231&lt;&gt;"",AND($AE231&gt;=DATEVALUE("01/01/2020"),$AE231&lt;=Lookups!$A$10),"")</f>
        <v/>
      </c>
    </row>
    <row r="232" spans="1:45" x14ac:dyDescent="0.35">
      <c r="A232" s="41"/>
      <c r="B232" s="67"/>
      <c r="C232" s="40"/>
      <c r="D232" s="69"/>
      <c r="E232" s="40"/>
      <c r="F232" s="70"/>
      <c r="G232" s="36"/>
      <c r="H232" s="53"/>
      <c r="I232" s="36"/>
      <c r="J232" s="36"/>
      <c r="K232" s="72"/>
      <c r="L232" s="83"/>
      <c r="M232" s="62" t="str">
        <f t="shared" si="56"/>
        <v/>
      </c>
      <c r="N232" s="18" t="str">
        <f t="shared" si="57"/>
        <v/>
      </c>
      <c r="O232" s="18" t="e">
        <f t="shared" si="58"/>
        <v>#VALUE!</v>
      </c>
      <c r="P232" s="18" t="e">
        <f t="shared" si="59"/>
        <v>#VALUE!</v>
      </c>
      <c r="Q232" s="18" t="str">
        <f t="shared" si="60"/>
        <v/>
      </c>
      <c r="R232" s="18" t="e">
        <f t="shared" si="61"/>
        <v>#VALUE!</v>
      </c>
      <c r="S232" s="18">
        <f t="shared" si="62"/>
        <v>0</v>
      </c>
      <c r="T232" s="18" t="e">
        <f t="shared" si="63"/>
        <v>#VALUE!</v>
      </c>
      <c r="U232" s="26" t="str">
        <f t="shared" si="64"/>
        <v>OK</v>
      </c>
      <c r="V232" s="21" t="str">
        <f>IF(X232="","",IF(Lookups!$A$16=0,"Main Site not selected",Lookups!$A$16))</f>
        <v/>
      </c>
      <c r="W232" s="21" t="str">
        <f>IF(X232="","",IF(Lookups!$A$17=0,"Main Site not selected",Lookups!$A$17))</f>
        <v/>
      </c>
      <c r="X232" s="60" t="str">
        <f t="shared" si="65"/>
        <v/>
      </c>
      <c r="Y232" s="59" t="str">
        <f t="shared" si="70"/>
        <v/>
      </c>
      <c r="Z232" s="59" t="str">
        <f t="shared" si="70"/>
        <v/>
      </c>
      <c r="AA232" s="60" t="str">
        <f t="shared" si="70"/>
        <v/>
      </c>
      <c r="AB232" s="60" t="str">
        <f t="shared" si="70"/>
        <v/>
      </c>
      <c r="AC232" s="74" t="str">
        <f t="shared" si="71"/>
        <v/>
      </c>
      <c r="AD232" s="74" t="str">
        <f t="shared" si="71"/>
        <v/>
      </c>
      <c r="AE232" s="75" t="str">
        <f t="shared" si="71"/>
        <v/>
      </c>
      <c r="AF232" s="60" t="str">
        <f t="shared" si="67"/>
        <v/>
      </c>
      <c r="AG232" s="60" t="str">
        <f>IFERROR(IF(X232&lt;&gt;"",IF(AF232&lt;&gt;"",VLOOKUP(AF232,'big site list'!$B$2:$C$343,2,FALSE),""),""),Preplist!$F$21)</f>
        <v/>
      </c>
      <c r="AI232" s="42">
        <v>229</v>
      </c>
      <c r="AM232" s="42" t="str">
        <f>IF(X232&lt;&gt;"",AND($Y232&gt;=DATEVALUE("01/01/1900"),$Y232&lt;Lookups!$A$10),"")</f>
        <v/>
      </c>
      <c r="AN232" s="42" t="str">
        <f>IF(X232&lt;&gt;"",AND($Z232&gt;=DATEVALUE("01/01/2020"),$Z232&lt;=Lookups!$A$10),"")</f>
        <v/>
      </c>
      <c r="AO232" s="42" t="str">
        <f>IF(X232&lt;&gt;"",IFERROR(VLOOKUP(AA232,Lookups!$A$2:$A$6,1,FALSE),FALSE),"")</f>
        <v/>
      </c>
      <c r="AP232" s="42" t="b">
        <f t="shared" si="68"/>
        <v>1</v>
      </c>
      <c r="AQ232" s="42" t="str">
        <f>IF(X232&lt;&gt;"",IFERROR(VLOOKUP(AC232,Lookups!$A$24:$A$26,1,FALSE),FALSE),"")</f>
        <v/>
      </c>
      <c r="AR232" s="42" t="str">
        <f>IF(X232&lt;&gt;"",IFERROR(VLOOKUP(AD232,Lookups!$A$30:$A$34,1,FALSE),FALSE),"")</f>
        <v/>
      </c>
      <c r="AS232" s="42" t="str">
        <f>IF(X232&lt;&gt;"",AND($AE232&gt;=DATEVALUE("01/01/2020"),$AE232&lt;=Lookups!$A$10),"")</f>
        <v/>
      </c>
    </row>
    <row r="233" spans="1:45" x14ac:dyDescent="0.35">
      <c r="A233" s="41"/>
      <c r="B233" s="67"/>
      <c r="C233" s="40"/>
      <c r="D233" s="69"/>
      <c r="E233" s="40"/>
      <c r="F233" s="70"/>
      <c r="G233" s="36"/>
      <c r="H233" s="53"/>
      <c r="I233" s="36"/>
      <c r="J233" s="36"/>
      <c r="K233" s="72"/>
      <c r="L233" s="83"/>
      <c r="M233" s="62" t="str">
        <f t="shared" si="56"/>
        <v/>
      </c>
      <c r="N233" s="18" t="str">
        <f t="shared" si="57"/>
        <v/>
      </c>
      <c r="O233" s="18" t="e">
        <f t="shared" si="58"/>
        <v>#VALUE!</v>
      </c>
      <c r="P233" s="18" t="e">
        <f t="shared" si="59"/>
        <v>#VALUE!</v>
      </c>
      <c r="Q233" s="18" t="str">
        <f t="shared" si="60"/>
        <v/>
      </c>
      <c r="R233" s="18" t="e">
        <f t="shared" si="61"/>
        <v>#VALUE!</v>
      </c>
      <c r="S233" s="18">
        <f t="shared" si="62"/>
        <v>0</v>
      </c>
      <c r="T233" s="18" t="e">
        <f t="shared" si="63"/>
        <v>#VALUE!</v>
      </c>
      <c r="U233" s="26" t="str">
        <f t="shared" si="64"/>
        <v>OK</v>
      </c>
      <c r="V233" s="21" t="str">
        <f>IF(X233="","",IF(Lookups!$A$16=0,"Main Site not selected",Lookups!$A$16))</f>
        <v/>
      </c>
      <c r="W233" s="21" t="str">
        <f>IF(X233="","",IF(Lookups!$A$17=0,"Main Site not selected",Lookups!$A$17))</f>
        <v/>
      </c>
      <c r="X233" s="60" t="str">
        <f t="shared" si="65"/>
        <v/>
      </c>
      <c r="Y233" s="59" t="str">
        <f t="shared" si="70"/>
        <v/>
      </c>
      <c r="Z233" s="59" t="str">
        <f t="shared" si="70"/>
        <v/>
      </c>
      <c r="AA233" s="60" t="str">
        <f t="shared" si="70"/>
        <v/>
      </c>
      <c r="AB233" s="60" t="str">
        <f t="shared" si="70"/>
        <v/>
      </c>
      <c r="AC233" s="74" t="str">
        <f t="shared" si="71"/>
        <v/>
      </c>
      <c r="AD233" s="74" t="str">
        <f t="shared" si="71"/>
        <v/>
      </c>
      <c r="AE233" s="75" t="str">
        <f t="shared" si="71"/>
        <v/>
      </c>
      <c r="AF233" s="60" t="str">
        <f t="shared" si="67"/>
        <v/>
      </c>
      <c r="AG233" s="60" t="str">
        <f>IFERROR(IF(X233&lt;&gt;"",IF(AF233&lt;&gt;"",VLOOKUP(AF233,'big site list'!$B$2:$C$343,2,FALSE),""),""),Preplist!$F$21)</f>
        <v/>
      </c>
      <c r="AI233" s="42">
        <v>230</v>
      </c>
      <c r="AM233" s="42" t="str">
        <f>IF(X233&lt;&gt;"",AND($Y233&gt;=DATEVALUE("01/01/1900"),$Y233&lt;Lookups!$A$10),"")</f>
        <v/>
      </c>
      <c r="AN233" s="42" t="str">
        <f>IF(X233&lt;&gt;"",AND($Z233&gt;=DATEVALUE("01/01/2020"),$Z233&lt;=Lookups!$A$10),"")</f>
        <v/>
      </c>
      <c r="AO233" s="42" t="str">
        <f>IF(X233&lt;&gt;"",IFERROR(VLOOKUP(AA233,Lookups!$A$2:$A$6,1,FALSE),FALSE),"")</f>
        <v/>
      </c>
      <c r="AP233" s="42" t="b">
        <f t="shared" si="68"/>
        <v>1</v>
      </c>
      <c r="AQ233" s="42" t="str">
        <f>IF(X233&lt;&gt;"",IFERROR(VLOOKUP(AC233,Lookups!$A$24:$A$26,1,FALSE),FALSE),"")</f>
        <v/>
      </c>
      <c r="AR233" s="42" t="str">
        <f>IF(X233&lt;&gt;"",IFERROR(VLOOKUP(AD233,Lookups!$A$30:$A$34,1,FALSE),FALSE),"")</f>
        <v/>
      </c>
      <c r="AS233" s="42" t="str">
        <f>IF(X233&lt;&gt;"",AND($AE233&gt;=DATEVALUE("01/01/2020"),$AE233&lt;=Lookups!$A$10),"")</f>
        <v/>
      </c>
    </row>
    <row r="234" spans="1:45" x14ac:dyDescent="0.35">
      <c r="A234" s="41"/>
      <c r="B234" s="67"/>
      <c r="C234" s="40"/>
      <c r="D234" s="69"/>
      <c r="E234" s="40"/>
      <c r="F234" s="70"/>
      <c r="G234" s="36"/>
      <c r="H234" s="53"/>
      <c r="I234" s="36"/>
      <c r="J234" s="36"/>
      <c r="K234" s="72"/>
      <c r="L234" s="83"/>
      <c r="M234" s="62" t="str">
        <f t="shared" si="56"/>
        <v/>
      </c>
      <c r="N234" s="18" t="str">
        <f t="shared" si="57"/>
        <v/>
      </c>
      <c r="O234" s="18" t="e">
        <f t="shared" si="58"/>
        <v>#VALUE!</v>
      </c>
      <c r="P234" s="18" t="e">
        <f t="shared" si="59"/>
        <v>#VALUE!</v>
      </c>
      <c r="Q234" s="18" t="str">
        <f t="shared" si="60"/>
        <v/>
      </c>
      <c r="R234" s="18" t="e">
        <f t="shared" si="61"/>
        <v>#VALUE!</v>
      </c>
      <c r="S234" s="18">
        <f t="shared" si="62"/>
        <v>0</v>
      </c>
      <c r="T234" s="18" t="e">
        <f t="shared" si="63"/>
        <v>#VALUE!</v>
      </c>
      <c r="U234" s="26" t="str">
        <f t="shared" si="64"/>
        <v>OK</v>
      </c>
      <c r="V234" s="21" t="str">
        <f>IF(X234="","",IF(Lookups!$A$16=0,"Main Site not selected",Lookups!$A$16))</f>
        <v/>
      </c>
      <c r="W234" s="21" t="str">
        <f>IF(X234="","",IF(Lookups!$A$17=0,"Main Site not selected",Lookups!$A$17))</f>
        <v/>
      </c>
      <c r="X234" s="60" t="str">
        <f t="shared" si="65"/>
        <v/>
      </c>
      <c r="Y234" s="59" t="str">
        <f t="shared" si="70"/>
        <v/>
      </c>
      <c r="Z234" s="59" t="str">
        <f t="shared" si="70"/>
        <v/>
      </c>
      <c r="AA234" s="60" t="str">
        <f t="shared" si="70"/>
        <v/>
      </c>
      <c r="AB234" s="60" t="str">
        <f t="shared" si="70"/>
        <v/>
      </c>
      <c r="AC234" s="74" t="str">
        <f t="shared" si="71"/>
        <v/>
      </c>
      <c r="AD234" s="74" t="str">
        <f t="shared" si="71"/>
        <v/>
      </c>
      <c r="AE234" s="75" t="str">
        <f t="shared" si="71"/>
        <v/>
      </c>
      <c r="AF234" s="60" t="str">
        <f t="shared" si="67"/>
        <v/>
      </c>
      <c r="AG234" s="60" t="str">
        <f>IFERROR(IF(X234&lt;&gt;"",IF(AF234&lt;&gt;"",VLOOKUP(AF234,'big site list'!$B$2:$C$343,2,FALSE),""),""),Preplist!$F$21)</f>
        <v/>
      </c>
      <c r="AI234" s="42">
        <v>231</v>
      </c>
      <c r="AM234" s="42" t="str">
        <f>IF(X234&lt;&gt;"",AND($Y234&gt;=DATEVALUE("01/01/1900"),$Y234&lt;Lookups!$A$10),"")</f>
        <v/>
      </c>
      <c r="AN234" s="42" t="str">
        <f>IF(X234&lt;&gt;"",AND($Z234&gt;=DATEVALUE("01/01/2020"),$Z234&lt;=Lookups!$A$10),"")</f>
        <v/>
      </c>
      <c r="AO234" s="42" t="str">
        <f>IF(X234&lt;&gt;"",IFERROR(VLOOKUP(AA234,Lookups!$A$2:$A$6,1,FALSE),FALSE),"")</f>
        <v/>
      </c>
      <c r="AP234" s="42" t="b">
        <f t="shared" si="68"/>
        <v>1</v>
      </c>
      <c r="AQ234" s="42" t="str">
        <f>IF(X234&lt;&gt;"",IFERROR(VLOOKUP(AC234,Lookups!$A$24:$A$26,1,FALSE),FALSE),"")</f>
        <v/>
      </c>
      <c r="AR234" s="42" t="str">
        <f>IF(X234&lt;&gt;"",IFERROR(VLOOKUP(AD234,Lookups!$A$30:$A$34,1,FALSE),FALSE),"")</f>
        <v/>
      </c>
      <c r="AS234" s="42" t="str">
        <f>IF(X234&lt;&gt;"",AND($AE234&gt;=DATEVALUE("01/01/2020"),$AE234&lt;=Lookups!$A$10),"")</f>
        <v/>
      </c>
    </row>
    <row r="235" spans="1:45" x14ac:dyDescent="0.35">
      <c r="A235" s="41"/>
      <c r="B235" s="67"/>
      <c r="C235" s="40"/>
      <c r="D235" s="69"/>
      <c r="E235" s="40"/>
      <c r="F235" s="70"/>
      <c r="G235" s="36"/>
      <c r="H235" s="53"/>
      <c r="I235" s="36"/>
      <c r="J235" s="36"/>
      <c r="K235" s="72"/>
      <c r="L235" s="83"/>
      <c r="M235" s="62" t="str">
        <f t="shared" si="56"/>
        <v/>
      </c>
      <c r="N235" s="18" t="str">
        <f t="shared" si="57"/>
        <v/>
      </c>
      <c r="O235" s="18" t="e">
        <f t="shared" si="58"/>
        <v>#VALUE!</v>
      </c>
      <c r="P235" s="18" t="e">
        <f t="shared" si="59"/>
        <v>#VALUE!</v>
      </c>
      <c r="Q235" s="18" t="str">
        <f t="shared" si="60"/>
        <v/>
      </c>
      <c r="R235" s="18" t="e">
        <f t="shared" si="61"/>
        <v>#VALUE!</v>
      </c>
      <c r="S235" s="18">
        <f t="shared" si="62"/>
        <v>0</v>
      </c>
      <c r="T235" s="18" t="e">
        <f t="shared" si="63"/>
        <v>#VALUE!</v>
      </c>
      <c r="U235" s="26" t="str">
        <f t="shared" si="64"/>
        <v>OK</v>
      </c>
      <c r="V235" s="21" t="str">
        <f>IF(X235="","",IF(Lookups!$A$16=0,"Main Site not selected",Lookups!$A$16))</f>
        <v/>
      </c>
      <c r="W235" s="21" t="str">
        <f>IF(X235="","",IF(Lookups!$A$17=0,"Main Site not selected",Lookups!$A$17))</f>
        <v/>
      </c>
      <c r="X235" s="60" t="str">
        <f t="shared" si="65"/>
        <v/>
      </c>
      <c r="Y235" s="59" t="str">
        <f t="shared" si="70"/>
        <v/>
      </c>
      <c r="Z235" s="59" t="str">
        <f t="shared" si="70"/>
        <v/>
      </c>
      <c r="AA235" s="60" t="str">
        <f t="shared" si="70"/>
        <v/>
      </c>
      <c r="AB235" s="60" t="str">
        <f t="shared" si="70"/>
        <v/>
      </c>
      <c r="AC235" s="74" t="str">
        <f t="shared" si="71"/>
        <v/>
      </c>
      <c r="AD235" s="74" t="str">
        <f t="shared" si="71"/>
        <v/>
      </c>
      <c r="AE235" s="75" t="str">
        <f t="shared" si="71"/>
        <v/>
      </c>
      <c r="AF235" s="60" t="str">
        <f t="shared" si="67"/>
        <v/>
      </c>
      <c r="AG235" s="60" t="str">
        <f>IFERROR(IF(X235&lt;&gt;"",IF(AF235&lt;&gt;"",VLOOKUP(AF235,'big site list'!$B$2:$C$343,2,FALSE),""),""),Preplist!$F$21)</f>
        <v/>
      </c>
      <c r="AI235" s="42">
        <v>232</v>
      </c>
      <c r="AM235" s="42" t="str">
        <f>IF(X235&lt;&gt;"",AND($Y235&gt;=DATEVALUE("01/01/1900"),$Y235&lt;Lookups!$A$10),"")</f>
        <v/>
      </c>
      <c r="AN235" s="42" t="str">
        <f>IF(X235&lt;&gt;"",AND($Z235&gt;=DATEVALUE("01/01/2020"),$Z235&lt;=Lookups!$A$10),"")</f>
        <v/>
      </c>
      <c r="AO235" s="42" t="str">
        <f>IF(X235&lt;&gt;"",IFERROR(VLOOKUP(AA235,Lookups!$A$2:$A$6,1,FALSE),FALSE),"")</f>
        <v/>
      </c>
      <c r="AP235" s="42" t="b">
        <f t="shared" si="68"/>
        <v>1</v>
      </c>
      <c r="AQ235" s="42" t="str">
        <f>IF(X235&lt;&gt;"",IFERROR(VLOOKUP(AC235,Lookups!$A$24:$A$26,1,FALSE),FALSE),"")</f>
        <v/>
      </c>
      <c r="AR235" s="42" t="str">
        <f>IF(X235&lt;&gt;"",IFERROR(VLOOKUP(AD235,Lookups!$A$30:$A$34,1,FALSE),FALSE),"")</f>
        <v/>
      </c>
      <c r="AS235" s="42" t="str">
        <f>IF(X235&lt;&gt;"",AND($AE235&gt;=DATEVALUE("01/01/2020"),$AE235&lt;=Lookups!$A$10),"")</f>
        <v/>
      </c>
    </row>
    <row r="236" spans="1:45" x14ac:dyDescent="0.35">
      <c r="A236" s="41"/>
      <c r="B236" s="67"/>
      <c r="C236" s="40"/>
      <c r="D236" s="69"/>
      <c r="E236" s="40"/>
      <c r="F236" s="70"/>
      <c r="G236" s="36"/>
      <c r="H236" s="53"/>
      <c r="I236" s="36"/>
      <c r="J236" s="36"/>
      <c r="K236" s="72"/>
      <c r="L236" s="83"/>
      <c r="M236" s="62" t="str">
        <f t="shared" si="56"/>
        <v/>
      </c>
      <c r="N236" s="18" t="str">
        <f t="shared" si="57"/>
        <v/>
      </c>
      <c r="O236" s="18" t="e">
        <f t="shared" si="58"/>
        <v>#VALUE!</v>
      </c>
      <c r="P236" s="18" t="e">
        <f t="shared" si="59"/>
        <v>#VALUE!</v>
      </c>
      <c r="Q236" s="18" t="str">
        <f t="shared" si="60"/>
        <v/>
      </c>
      <c r="R236" s="18" t="e">
        <f t="shared" si="61"/>
        <v>#VALUE!</v>
      </c>
      <c r="S236" s="18">
        <f t="shared" si="62"/>
        <v>0</v>
      </c>
      <c r="T236" s="18" t="e">
        <f t="shared" si="63"/>
        <v>#VALUE!</v>
      </c>
      <c r="U236" s="26" t="str">
        <f t="shared" si="64"/>
        <v>OK</v>
      </c>
      <c r="V236" s="21" t="str">
        <f>IF(X236="","",IF(Lookups!$A$16=0,"Main Site not selected",Lookups!$A$16))</f>
        <v/>
      </c>
      <c r="W236" s="21" t="str">
        <f>IF(X236="","",IF(Lookups!$A$17=0,"Main Site not selected",Lookups!$A$17))</f>
        <v/>
      </c>
      <c r="X236" s="60" t="str">
        <f t="shared" si="65"/>
        <v/>
      </c>
      <c r="Y236" s="59" t="str">
        <f t="shared" si="70"/>
        <v/>
      </c>
      <c r="Z236" s="59" t="str">
        <f t="shared" si="70"/>
        <v/>
      </c>
      <c r="AA236" s="60" t="str">
        <f t="shared" si="70"/>
        <v/>
      </c>
      <c r="AB236" s="60" t="str">
        <f t="shared" si="70"/>
        <v/>
      </c>
      <c r="AC236" s="74" t="str">
        <f t="shared" si="71"/>
        <v/>
      </c>
      <c r="AD236" s="74" t="str">
        <f t="shared" si="71"/>
        <v/>
      </c>
      <c r="AE236" s="75" t="str">
        <f t="shared" si="71"/>
        <v/>
      </c>
      <c r="AF236" s="60" t="str">
        <f t="shared" si="67"/>
        <v/>
      </c>
      <c r="AG236" s="60" t="str">
        <f>IFERROR(IF(X236&lt;&gt;"",IF(AF236&lt;&gt;"",VLOOKUP(AF236,'big site list'!$B$2:$C$343,2,FALSE),""),""),Preplist!$F$21)</f>
        <v/>
      </c>
      <c r="AI236" s="42">
        <v>233</v>
      </c>
      <c r="AM236" s="42" t="str">
        <f>IF(X236&lt;&gt;"",AND($Y236&gt;=DATEVALUE("01/01/1900"),$Y236&lt;Lookups!$A$10),"")</f>
        <v/>
      </c>
      <c r="AN236" s="42" t="str">
        <f>IF(X236&lt;&gt;"",AND($Z236&gt;=DATEVALUE("01/01/2020"),$Z236&lt;=Lookups!$A$10),"")</f>
        <v/>
      </c>
      <c r="AO236" s="42" t="str">
        <f>IF(X236&lt;&gt;"",IFERROR(VLOOKUP(AA236,Lookups!$A$2:$A$6,1,FALSE),FALSE),"")</f>
        <v/>
      </c>
      <c r="AP236" s="42" t="b">
        <f t="shared" si="68"/>
        <v>1</v>
      </c>
      <c r="AQ236" s="42" t="str">
        <f>IF(X236&lt;&gt;"",IFERROR(VLOOKUP(AC236,Lookups!$A$24:$A$26,1,FALSE),FALSE),"")</f>
        <v/>
      </c>
      <c r="AR236" s="42" t="str">
        <f>IF(X236&lt;&gt;"",IFERROR(VLOOKUP(AD236,Lookups!$A$30:$A$34,1,FALSE),FALSE),"")</f>
        <v/>
      </c>
      <c r="AS236" s="42" t="str">
        <f>IF(X236&lt;&gt;"",AND($AE236&gt;=DATEVALUE("01/01/2020"),$AE236&lt;=Lookups!$A$10),"")</f>
        <v/>
      </c>
    </row>
    <row r="237" spans="1:45" x14ac:dyDescent="0.35">
      <c r="A237" s="41"/>
      <c r="B237" s="67"/>
      <c r="C237" s="40"/>
      <c r="D237" s="69"/>
      <c r="E237" s="40"/>
      <c r="F237" s="70"/>
      <c r="G237" s="36"/>
      <c r="H237" s="53"/>
      <c r="I237" s="36"/>
      <c r="J237" s="36"/>
      <c r="K237" s="72"/>
      <c r="L237" s="83"/>
      <c r="M237" s="62" t="str">
        <f t="shared" si="56"/>
        <v/>
      </c>
      <c r="N237" s="18" t="str">
        <f t="shared" si="57"/>
        <v/>
      </c>
      <c r="O237" s="18" t="e">
        <f t="shared" si="58"/>
        <v>#VALUE!</v>
      </c>
      <c r="P237" s="18" t="e">
        <f t="shared" si="59"/>
        <v>#VALUE!</v>
      </c>
      <c r="Q237" s="18" t="str">
        <f t="shared" si="60"/>
        <v/>
      </c>
      <c r="R237" s="18" t="e">
        <f t="shared" si="61"/>
        <v>#VALUE!</v>
      </c>
      <c r="S237" s="18">
        <f t="shared" si="62"/>
        <v>0</v>
      </c>
      <c r="T237" s="18" t="e">
        <f t="shared" si="63"/>
        <v>#VALUE!</v>
      </c>
      <c r="U237" s="26" t="str">
        <f t="shared" si="64"/>
        <v>OK</v>
      </c>
      <c r="V237" s="21" t="str">
        <f>IF(X237="","",IF(Lookups!$A$16=0,"Main Site not selected",Lookups!$A$16))</f>
        <v/>
      </c>
      <c r="W237" s="21" t="str">
        <f>IF(X237="","",IF(Lookups!$A$17=0,"Main Site not selected",Lookups!$A$17))</f>
        <v/>
      </c>
      <c r="X237" s="60" t="str">
        <f t="shared" si="65"/>
        <v/>
      </c>
      <c r="Y237" s="59" t="str">
        <f t="shared" si="70"/>
        <v/>
      </c>
      <c r="Z237" s="59" t="str">
        <f t="shared" si="70"/>
        <v/>
      </c>
      <c r="AA237" s="60" t="str">
        <f t="shared" si="70"/>
        <v/>
      </c>
      <c r="AB237" s="60" t="str">
        <f t="shared" si="70"/>
        <v/>
      </c>
      <c r="AC237" s="74" t="str">
        <f t="shared" si="71"/>
        <v/>
      </c>
      <c r="AD237" s="74" t="str">
        <f t="shared" si="71"/>
        <v/>
      </c>
      <c r="AE237" s="75" t="str">
        <f t="shared" si="71"/>
        <v/>
      </c>
      <c r="AF237" s="60" t="str">
        <f t="shared" si="67"/>
        <v/>
      </c>
      <c r="AG237" s="60" t="str">
        <f>IFERROR(IF(X237&lt;&gt;"",IF(AF237&lt;&gt;"",VLOOKUP(AF237,'big site list'!$B$2:$C$343,2,FALSE),""),""),Preplist!$F$21)</f>
        <v/>
      </c>
      <c r="AI237" s="42">
        <v>234</v>
      </c>
      <c r="AM237" s="42" t="str">
        <f>IF(X237&lt;&gt;"",AND($Y237&gt;=DATEVALUE("01/01/1900"),$Y237&lt;Lookups!$A$10),"")</f>
        <v/>
      </c>
      <c r="AN237" s="42" t="str">
        <f>IF(X237&lt;&gt;"",AND($Z237&gt;=DATEVALUE("01/01/2020"),$Z237&lt;=Lookups!$A$10),"")</f>
        <v/>
      </c>
      <c r="AO237" s="42" t="str">
        <f>IF(X237&lt;&gt;"",IFERROR(VLOOKUP(AA237,Lookups!$A$2:$A$6,1,FALSE),FALSE),"")</f>
        <v/>
      </c>
      <c r="AP237" s="42" t="b">
        <f t="shared" si="68"/>
        <v>1</v>
      </c>
      <c r="AQ237" s="42" t="str">
        <f>IF(X237&lt;&gt;"",IFERROR(VLOOKUP(AC237,Lookups!$A$24:$A$26,1,FALSE),FALSE),"")</f>
        <v/>
      </c>
      <c r="AR237" s="42" t="str">
        <f>IF(X237&lt;&gt;"",IFERROR(VLOOKUP(AD237,Lookups!$A$30:$A$34,1,FALSE),FALSE),"")</f>
        <v/>
      </c>
      <c r="AS237" s="42" t="str">
        <f>IF(X237&lt;&gt;"",AND($AE237&gt;=DATEVALUE("01/01/2020"),$AE237&lt;=Lookups!$A$10),"")</f>
        <v/>
      </c>
    </row>
    <row r="238" spans="1:45" x14ac:dyDescent="0.35">
      <c r="A238" s="41"/>
      <c r="B238" s="67"/>
      <c r="C238" s="40"/>
      <c r="D238" s="69"/>
      <c r="E238" s="40"/>
      <c r="F238" s="70"/>
      <c r="G238" s="36"/>
      <c r="H238" s="53"/>
      <c r="I238" s="36"/>
      <c r="J238" s="36"/>
      <c r="K238" s="72"/>
      <c r="L238" s="83"/>
      <c r="M238" s="62" t="str">
        <f t="shared" si="56"/>
        <v/>
      </c>
      <c r="N238" s="18" t="str">
        <f t="shared" si="57"/>
        <v/>
      </c>
      <c r="O238" s="18" t="e">
        <f t="shared" si="58"/>
        <v>#VALUE!</v>
      </c>
      <c r="P238" s="18" t="e">
        <f t="shared" si="59"/>
        <v>#VALUE!</v>
      </c>
      <c r="Q238" s="18" t="str">
        <f t="shared" si="60"/>
        <v/>
      </c>
      <c r="R238" s="18" t="e">
        <f t="shared" si="61"/>
        <v>#VALUE!</v>
      </c>
      <c r="S238" s="18">
        <f t="shared" si="62"/>
        <v>0</v>
      </c>
      <c r="T238" s="18" t="e">
        <f t="shared" si="63"/>
        <v>#VALUE!</v>
      </c>
      <c r="U238" s="26" t="str">
        <f t="shared" si="64"/>
        <v>OK</v>
      </c>
      <c r="V238" s="21" t="str">
        <f>IF(X238="","",IF(Lookups!$A$16=0,"Main Site not selected",Lookups!$A$16))</f>
        <v/>
      </c>
      <c r="W238" s="21" t="str">
        <f>IF(X238="","",IF(Lookups!$A$17=0,"Main Site not selected",Lookups!$A$17))</f>
        <v/>
      </c>
      <c r="X238" s="60" t="str">
        <f t="shared" si="65"/>
        <v/>
      </c>
      <c r="Y238" s="59" t="str">
        <f t="shared" si="70"/>
        <v/>
      </c>
      <c r="Z238" s="59" t="str">
        <f t="shared" si="70"/>
        <v/>
      </c>
      <c r="AA238" s="60" t="str">
        <f t="shared" si="70"/>
        <v/>
      </c>
      <c r="AB238" s="60" t="str">
        <f t="shared" si="70"/>
        <v/>
      </c>
      <c r="AC238" s="74" t="str">
        <f t="shared" si="71"/>
        <v/>
      </c>
      <c r="AD238" s="74" t="str">
        <f t="shared" si="71"/>
        <v/>
      </c>
      <c r="AE238" s="75" t="str">
        <f t="shared" si="71"/>
        <v/>
      </c>
      <c r="AF238" s="60" t="str">
        <f t="shared" si="67"/>
        <v/>
      </c>
      <c r="AG238" s="60" t="str">
        <f>IFERROR(IF(X238&lt;&gt;"",IF(AF238&lt;&gt;"",VLOOKUP(AF238,'big site list'!$B$2:$C$343,2,FALSE),""),""),Preplist!$F$21)</f>
        <v/>
      </c>
      <c r="AI238" s="42">
        <v>235</v>
      </c>
      <c r="AM238" s="42" t="str">
        <f>IF(X238&lt;&gt;"",AND($Y238&gt;=DATEVALUE("01/01/1900"),$Y238&lt;Lookups!$A$10),"")</f>
        <v/>
      </c>
      <c r="AN238" s="42" t="str">
        <f>IF(X238&lt;&gt;"",AND($Z238&gt;=DATEVALUE("01/01/2020"),$Z238&lt;=Lookups!$A$10),"")</f>
        <v/>
      </c>
      <c r="AO238" s="42" t="str">
        <f>IF(X238&lt;&gt;"",IFERROR(VLOOKUP(AA238,Lookups!$A$2:$A$6,1,FALSE),FALSE),"")</f>
        <v/>
      </c>
      <c r="AP238" s="42" t="b">
        <f t="shared" si="68"/>
        <v>1</v>
      </c>
      <c r="AQ238" s="42" t="str">
        <f>IF(X238&lt;&gt;"",IFERROR(VLOOKUP(AC238,Lookups!$A$24:$A$26,1,FALSE),FALSE),"")</f>
        <v/>
      </c>
      <c r="AR238" s="42" t="str">
        <f>IF(X238&lt;&gt;"",IFERROR(VLOOKUP(AD238,Lookups!$A$30:$A$34,1,FALSE),FALSE),"")</f>
        <v/>
      </c>
      <c r="AS238" s="42" t="str">
        <f>IF(X238&lt;&gt;"",AND($AE238&gt;=DATEVALUE("01/01/2020"),$AE238&lt;=Lookups!$A$10),"")</f>
        <v/>
      </c>
    </row>
    <row r="239" spans="1:45" x14ac:dyDescent="0.35">
      <c r="A239" s="41"/>
      <c r="B239" s="67"/>
      <c r="C239" s="40"/>
      <c r="D239" s="69"/>
      <c r="E239" s="40"/>
      <c r="F239" s="70"/>
      <c r="G239" s="36"/>
      <c r="H239" s="53"/>
      <c r="I239" s="36"/>
      <c r="J239" s="36"/>
      <c r="K239" s="72"/>
      <c r="L239" s="83"/>
      <c r="M239" s="62" t="str">
        <f t="shared" si="56"/>
        <v/>
      </c>
      <c r="N239" s="18" t="str">
        <f t="shared" si="57"/>
        <v/>
      </c>
      <c r="O239" s="18" t="e">
        <f t="shared" si="58"/>
        <v>#VALUE!</v>
      </c>
      <c r="P239" s="18" t="e">
        <f t="shared" si="59"/>
        <v>#VALUE!</v>
      </c>
      <c r="Q239" s="18" t="str">
        <f t="shared" si="60"/>
        <v/>
      </c>
      <c r="R239" s="18" t="e">
        <f t="shared" si="61"/>
        <v>#VALUE!</v>
      </c>
      <c r="S239" s="18">
        <f t="shared" si="62"/>
        <v>0</v>
      </c>
      <c r="T239" s="18" t="e">
        <f t="shared" si="63"/>
        <v>#VALUE!</v>
      </c>
      <c r="U239" s="26" t="str">
        <f t="shared" si="64"/>
        <v>OK</v>
      </c>
      <c r="V239" s="21" t="str">
        <f>IF(X239="","",IF(Lookups!$A$16=0,"Main Site not selected",Lookups!$A$16))</f>
        <v/>
      </c>
      <c r="W239" s="21" t="str">
        <f>IF(X239="","",IF(Lookups!$A$17=0,"Main Site not selected",Lookups!$A$17))</f>
        <v/>
      </c>
      <c r="X239" s="60" t="str">
        <f t="shared" si="65"/>
        <v/>
      </c>
      <c r="Y239" s="59" t="str">
        <f t="shared" si="70"/>
        <v/>
      </c>
      <c r="Z239" s="59" t="str">
        <f t="shared" si="70"/>
        <v/>
      </c>
      <c r="AA239" s="60" t="str">
        <f t="shared" si="70"/>
        <v/>
      </c>
      <c r="AB239" s="60" t="str">
        <f t="shared" si="70"/>
        <v/>
      </c>
      <c r="AC239" s="74" t="str">
        <f t="shared" si="71"/>
        <v/>
      </c>
      <c r="AD239" s="74" t="str">
        <f t="shared" si="71"/>
        <v/>
      </c>
      <c r="AE239" s="75" t="str">
        <f t="shared" si="71"/>
        <v/>
      </c>
      <c r="AF239" s="60" t="str">
        <f t="shared" si="67"/>
        <v/>
      </c>
      <c r="AG239" s="60" t="str">
        <f>IFERROR(IF(X239&lt;&gt;"",IF(AF239&lt;&gt;"",VLOOKUP(AF239,'big site list'!$B$2:$C$343,2,FALSE),""),""),Preplist!$F$21)</f>
        <v/>
      </c>
      <c r="AI239" s="42">
        <v>236</v>
      </c>
      <c r="AM239" s="42" t="str">
        <f>IF(X239&lt;&gt;"",AND($Y239&gt;=DATEVALUE("01/01/1900"),$Y239&lt;Lookups!$A$10),"")</f>
        <v/>
      </c>
      <c r="AN239" s="42" t="str">
        <f>IF(X239&lt;&gt;"",AND($Z239&gt;=DATEVALUE("01/01/2020"),$Z239&lt;=Lookups!$A$10),"")</f>
        <v/>
      </c>
      <c r="AO239" s="42" t="str">
        <f>IF(X239&lt;&gt;"",IFERROR(VLOOKUP(AA239,Lookups!$A$2:$A$6,1,FALSE),FALSE),"")</f>
        <v/>
      </c>
      <c r="AP239" s="42" t="b">
        <f t="shared" si="68"/>
        <v>1</v>
      </c>
      <c r="AQ239" s="42" t="str">
        <f>IF(X239&lt;&gt;"",IFERROR(VLOOKUP(AC239,Lookups!$A$24:$A$26,1,FALSE),FALSE),"")</f>
        <v/>
      </c>
      <c r="AR239" s="42" t="str">
        <f>IF(X239&lt;&gt;"",IFERROR(VLOOKUP(AD239,Lookups!$A$30:$A$34,1,FALSE),FALSE),"")</f>
        <v/>
      </c>
      <c r="AS239" s="42" t="str">
        <f>IF(X239&lt;&gt;"",AND($AE239&gt;=DATEVALUE("01/01/2020"),$AE239&lt;=Lookups!$A$10),"")</f>
        <v/>
      </c>
    </row>
    <row r="240" spans="1:45" x14ac:dyDescent="0.35">
      <c r="A240" s="41"/>
      <c r="B240" s="67"/>
      <c r="C240" s="40"/>
      <c r="D240" s="69"/>
      <c r="E240" s="40"/>
      <c r="F240" s="70"/>
      <c r="G240" s="36"/>
      <c r="H240" s="53"/>
      <c r="I240" s="36"/>
      <c r="J240" s="36"/>
      <c r="K240" s="72"/>
      <c r="L240" s="83"/>
      <c r="M240" s="62" t="str">
        <f t="shared" si="56"/>
        <v/>
      </c>
      <c r="N240" s="18" t="str">
        <f t="shared" si="57"/>
        <v/>
      </c>
      <c r="O240" s="18" t="e">
        <f t="shared" si="58"/>
        <v>#VALUE!</v>
      </c>
      <c r="P240" s="18" t="e">
        <f t="shared" si="59"/>
        <v>#VALUE!</v>
      </c>
      <c r="Q240" s="18" t="str">
        <f t="shared" si="60"/>
        <v/>
      </c>
      <c r="R240" s="18" t="e">
        <f t="shared" si="61"/>
        <v>#VALUE!</v>
      </c>
      <c r="S240" s="18">
        <f t="shared" si="62"/>
        <v>0</v>
      </c>
      <c r="T240" s="18" t="e">
        <f t="shared" si="63"/>
        <v>#VALUE!</v>
      </c>
      <c r="U240" s="26" t="str">
        <f t="shared" si="64"/>
        <v>OK</v>
      </c>
      <c r="V240" s="21" t="str">
        <f>IF(X240="","",IF(Lookups!$A$16=0,"Main Site not selected",Lookups!$A$16))</f>
        <v/>
      </c>
      <c r="W240" s="21" t="str">
        <f>IF(X240="","",IF(Lookups!$A$17=0,"Main Site not selected",Lookups!$A$17))</f>
        <v/>
      </c>
      <c r="X240" s="60" t="str">
        <f t="shared" si="65"/>
        <v/>
      </c>
      <c r="Y240" s="59" t="str">
        <f t="shared" si="70"/>
        <v/>
      </c>
      <c r="Z240" s="59" t="str">
        <f t="shared" si="70"/>
        <v/>
      </c>
      <c r="AA240" s="60" t="str">
        <f t="shared" si="70"/>
        <v/>
      </c>
      <c r="AB240" s="60" t="str">
        <f t="shared" si="70"/>
        <v/>
      </c>
      <c r="AC240" s="74" t="str">
        <f t="shared" si="71"/>
        <v/>
      </c>
      <c r="AD240" s="74" t="str">
        <f t="shared" si="71"/>
        <v/>
      </c>
      <c r="AE240" s="75" t="str">
        <f t="shared" si="71"/>
        <v/>
      </c>
      <c r="AF240" s="60" t="str">
        <f t="shared" si="67"/>
        <v/>
      </c>
      <c r="AG240" s="60" t="str">
        <f>IFERROR(IF(X240&lt;&gt;"",IF(AF240&lt;&gt;"",VLOOKUP(AF240,'big site list'!$B$2:$C$343,2,FALSE),""),""),Preplist!$F$21)</f>
        <v/>
      </c>
      <c r="AI240" s="42">
        <v>237</v>
      </c>
      <c r="AM240" s="42" t="str">
        <f>IF(X240&lt;&gt;"",AND($Y240&gt;=DATEVALUE("01/01/1900"),$Y240&lt;Lookups!$A$10),"")</f>
        <v/>
      </c>
      <c r="AN240" s="42" t="str">
        <f>IF(X240&lt;&gt;"",AND($Z240&gt;=DATEVALUE("01/01/2020"),$Z240&lt;=Lookups!$A$10),"")</f>
        <v/>
      </c>
      <c r="AO240" s="42" t="str">
        <f>IF(X240&lt;&gt;"",IFERROR(VLOOKUP(AA240,Lookups!$A$2:$A$6,1,FALSE),FALSE),"")</f>
        <v/>
      </c>
      <c r="AP240" s="42" t="b">
        <f t="shared" si="68"/>
        <v>1</v>
      </c>
      <c r="AQ240" s="42" t="str">
        <f>IF(X240&lt;&gt;"",IFERROR(VLOOKUP(AC240,Lookups!$A$24:$A$26,1,FALSE),FALSE),"")</f>
        <v/>
      </c>
      <c r="AR240" s="42" t="str">
        <f>IF(X240&lt;&gt;"",IFERROR(VLOOKUP(AD240,Lookups!$A$30:$A$34,1,FALSE),FALSE),"")</f>
        <v/>
      </c>
      <c r="AS240" s="42" t="str">
        <f>IF(X240&lt;&gt;"",AND($AE240&gt;=DATEVALUE("01/01/2020"),$AE240&lt;=Lookups!$A$10),"")</f>
        <v/>
      </c>
    </row>
    <row r="241" spans="1:45" x14ac:dyDescent="0.35">
      <c r="A241" s="41"/>
      <c r="B241" s="67"/>
      <c r="C241" s="40"/>
      <c r="D241" s="69"/>
      <c r="E241" s="40"/>
      <c r="F241" s="70"/>
      <c r="G241" s="36"/>
      <c r="H241" s="53"/>
      <c r="I241" s="36"/>
      <c r="J241" s="36"/>
      <c r="K241" s="72"/>
      <c r="L241" s="83"/>
      <c r="M241" s="62" t="str">
        <f t="shared" si="56"/>
        <v/>
      </c>
      <c r="N241" s="18" t="str">
        <f t="shared" si="57"/>
        <v/>
      </c>
      <c r="O241" s="18" t="e">
        <f t="shared" si="58"/>
        <v>#VALUE!</v>
      </c>
      <c r="P241" s="18" t="e">
        <f t="shared" si="59"/>
        <v>#VALUE!</v>
      </c>
      <c r="Q241" s="18" t="str">
        <f t="shared" si="60"/>
        <v/>
      </c>
      <c r="R241" s="18" t="e">
        <f t="shared" si="61"/>
        <v>#VALUE!</v>
      </c>
      <c r="S241" s="18">
        <f t="shared" si="62"/>
        <v>0</v>
      </c>
      <c r="T241" s="18" t="e">
        <f t="shared" si="63"/>
        <v>#VALUE!</v>
      </c>
      <c r="U241" s="26" t="str">
        <f t="shared" si="64"/>
        <v>OK</v>
      </c>
      <c r="V241" s="21" t="str">
        <f>IF(X241="","",IF(Lookups!$A$16=0,"Main Site not selected",Lookups!$A$16))</f>
        <v/>
      </c>
      <c r="W241" s="21" t="str">
        <f>IF(X241="","",IF(Lookups!$A$17=0,"Main Site not selected",Lookups!$A$17))</f>
        <v/>
      </c>
      <c r="X241" s="60" t="str">
        <f t="shared" si="65"/>
        <v/>
      </c>
      <c r="Y241" s="59" t="str">
        <f t="shared" si="70"/>
        <v/>
      </c>
      <c r="Z241" s="59" t="str">
        <f t="shared" si="70"/>
        <v/>
      </c>
      <c r="AA241" s="60" t="str">
        <f t="shared" si="70"/>
        <v/>
      </c>
      <c r="AB241" s="60" t="str">
        <f t="shared" si="70"/>
        <v/>
      </c>
      <c r="AC241" s="74" t="str">
        <f t="shared" si="71"/>
        <v/>
      </c>
      <c r="AD241" s="74" t="str">
        <f t="shared" si="71"/>
        <v/>
      </c>
      <c r="AE241" s="75" t="str">
        <f t="shared" si="71"/>
        <v/>
      </c>
      <c r="AF241" s="60" t="str">
        <f t="shared" si="67"/>
        <v/>
      </c>
      <c r="AG241" s="60" t="str">
        <f>IFERROR(IF(X241&lt;&gt;"",IF(AF241&lt;&gt;"",VLOOKUP(AF241,'big site list'!$B$2:$C$343,2,FALSE),""),""),Preplist!$F$21)</f>
        <v/>
      </c>
      <c r="AI241" s="42">
        <v>238</v>
      </c>
      <c r="AM241" s="42" t="str">
        <f>IF(X241&lt;&gt;"",AND($Y241&gt;=DATEVALUE("01/01/1900"),$Y241&lt;Lookups!$A$10),"")</f>
        <v/>
      </c>
      <c r="AN241" s="42" t="str">
        <f>IF(X241&lt;&gt;"",AND($Z241&gt;=DATEVALUE("01/01/2020"),$Z241&lt;=Lookups!$A$10),"")</f>
        <v/>
      </c>
      <c r="AO241" s="42" t="str">
        <f>IF(X241&lt;&gt;"",IFERROR(VLOOKUP(AA241,Lookups!$A$2:$A$6,1,FALSE),FALSE),"")</f>
        <v/>
      </c>
      <c r="AP241" s="42" t="b">
        <f t="shared" si="68"/>
        <v>1</v>
      </c>
      <c r="AQ241" s="42" t="str">
        <f>IF(X241&lt;&gt;"",IFERROR(VLOOKUP(AC241,Lookups!$A$24:$A$26,1,FALSE),FALSE),"")</f>
        <v/>
      </c>
      <c r="AR241" s="42" t="str">
        <f>IF(X241&lt;&gt;"",IFERROR(VLOOKUP(AD241,Lookups!$A$30:$A$34,1,FALSE),FALSE),"")</f>
        <v/>
      </c>
      <c r="AS241" s="42" t="str">
        <f>IF(X241&lt;&gt;"",AND($AE241&gt;=DATEVALUE("01/01/2020"),$AE241&lt;=Lookups!$A$10),"")</f>
        <v/>
      </c>
    </row>
    <row r="242" spans="1:45" x14ac:dyDescent="0.35">
      <c r="A242" s="41"/>
      <c r="B242" s="67"/>
      <c r="C242" s="40"/>
      <c r="D242" s="69"/>
      <c r="E242" s="40"/>
      <c r="F242" s="70"/>
      <c r="G242" s="36"/>
      <c r="H242" s="53"/>
      <c r="I242" s="36"/>
      <c r="J242" s="36"/>
      <c r="K242" s="72"/>
      <c r="L242" s="83"/>
      <c r="M242" s="62" t="str">
        <f t="shared" si="56"/>
        <v/>
      </c>
      <c r="N242" s="18" t="str">
        <f t="shared" si="57"/>
        <v/>
      </c>
      <c r="O242" s="18" t="e">
        <f t="shared" si="58"/>
        <v>#VALUE!</v>
      </c>
      <c r="P242" s="18" t="e">
        <f t="shared" si="59"/>
        <v>#VALUE!</v>
      </c>
      <c r="Q242" s="18" t="str">
        <f t="shared" si="60"/>
        <v/>
      </c>
      <c r="R242" s="18" t="e">
        <f t="shared" si="61"/>
        <v>#VALUE!</v>
      </c>
      <c r="S242" s="18">
        <f t="shared" si="62"/>
        <v>0</v>
      </c>
      <c r="T242" s="18" t="e">
        <f t="shared" si="63"/>
        <v>#VALUE!</v>
      </c>
      <c r="U242" s="26" t="str">
        <f t="shared" si="64"/>
        <v>OK</v>
      </c>
      <c r="V242" s="21" t="str">
        <f>IF(X242="","",IF(Lookups!$A$16=0,"Main Site not selected",Lookups!$A$16))</f>
        <v/>
      </c>
      <c r="W242" s="21" t="str">
        <f>IF(X242="","",IF(Lookups!$A$17=0,"Main Site not selected",Lookups!$A$17))</f>
        <v/>
      </c>
      <c r="X242" s="60" t="str">
        <f t="shared" si="65"/>
        <v/>
      </c>
      <c r="Y242" s="59" t="str">
        <f t="shared" si="70"/>
        <v/>
      </c>
      <c r="Z242" s="59" t="str">
        <f t="shared" si="70"/>
        <v/>
      </c>
      <c r="AA242" s="60" t="str">
        <f t="shared" si="70"/>
        <v/>
      </c>
      <c r="AB242" s="60" t="str">
        <f t="shared" si="70"/>
        <v/>
      </c>
      <c r="AC242" s="74" t="str">
        <f t="shared" si="71"/>
        <v/>
      </c>
      <c r="AD242" s="74" t="str">
        <f t="shared" si="71"/>
        <v/>
      </c>
      <c r="AE242" s="75" t="str">
        <f t="shared" si="71"/>
        <v/>
      </c>
      <c r="AF242" s="60" t="str">
        <f t="shared" si="67"/>
        <v/>
      </c>
      <c r="AG242" s="60" t="str">
        <f>IFERROR(IF(X242&lt;&gt;"",IF(AF242&lt;&gt;"",VLOOKUP(AF242,'big site list'!$B$2:$C$343,2,FALSE),""),""),Preplist!$F$21)</f>
        <v/>
      </c>
      <c r="AI242" s="42">
        <v>239</v>
      </c>
      <c r="AM242" s="42" t="str">
        <f>IF(X242&lt;&gt;"",AND($Y242&gt;=DATEVALUE("01/01/1900"),$Y242&lt;Lookups!$A$10),"")</f>
        <v/>
      </c>
      <c r="AN242" s="42" t="str">
        <f>IF(X242&lt;&gt;"",AND($Z242&gt;=DATEVALUE("01/01/2020"),$Z242&lt;=Lookups!$A$10),"")</f>
        <v/>
      </c>
      <c r="AO242" s="42" t="str">
        <f>IF(X242&lt;&gt;"",IFERROR(VLOOKUP(AA242,Lookups!$A$2:$A$6,1,FALSE),FALSE),"")</f>
        <v/>
      </c>
      <c r="AP242" s="42" t="b">
        <f t="shared" si="68"/>
        <v>1</v>
      </c>
      <c r="AQ242" s="42" t="str">
        <f>IF(X242&lt;&gt;"",IFERROR(VLOOKUP(AC242,Lookups!$A$24:$A$26,1,FALSE),FALSE),"")</f>
        <v/>
      </c>
      <c r="AR242" s="42" t="str">
        <f>IF(X242&lt;&gt;"",IFERROR(VLOOKUP(AD242,Lookups!$A$30:$A$34,1,FALSE),FALSE),"")</f>
        <v/>
      </c>
      <c r="AS242" s="42" t="str">
        <f>IF(X242&lt;&gt;"",AND($AE242&gt;=DATEVALUE("01/01/2020"),$AE242&lt;=Lookups!$A$10),"")</f>
        <v/>
      </c>
    </row>
    <row r="243" spans="1:45" x14ac:dyDescent="0.35">
      <c r="A243" s="41"/>
      <c r="B243" s="67"/>
      <c r="C243" s="40"/>
      <c r="D243" s="69"/>
      <c r="E243" s="40"/>
      <c r="F243" s="70"/>
      <c r="G243" s="36"/>
      <c r="H243" s="53"/>
      <c r="I243" s="36"/>
      <c r="J243" s="36"/>
      <c r="K243" s="72"/>
      <c r="L243" s="83"/>
      <c r="M243" s="62" t="str">
        <f t="shared" si="56"/>
        <v/>
      </c>
      <c r="N243" s="18" t="str">
        <f t="shared" si="57"/>
        <v/>
      </c>
      <c r="O243" s="18" t="e">
        <f t="shared" si="58"/>
        <v>#VALUE!</v>
      </c>
      <c r="P243" s="18" t="e">
        <f t="shared" si="59"/>
        <v>#VALUE!</v>
      </c>
      <c r="Q243" s="18" t="str">
        <f t="shared" si="60"/>
        <v/>
      </c>
      <c r="R243" s="18" t="e">
        <f t="shared" si="61"/>
        <v>#VALUE!</v>
      </c>
      <c r="S243" s="18">
        <f t="shared" si="62"/>
        <v>0</v>
      </c>
      <c r="T243" s="18" t="e">
        <f t="shared" si="63"/>
        <v>#VALUE!</v>
      </c>
      <c r="U243" s="26" t="str">
        <f t="shared" si="64"/>
        <v>OK</v>
      </c>
      <c r="V243" s="21" t="str">
        <f>IF(X243="","",IF(Lookups!$A$16=0,"Main Site not selected",Lookups!$A$16))</f>
        <v/>
      </c>
      <c r="W243" s="21" t="str">
        <f>IF(X243="","",IF(Lookups!$A$17=0,"Main Site not selected",Lookups!$A$17))</f>
        <v/>
      </c>
      <c r="X243" s="60" t="str">
        <f t="shared" si="65"/>
        <v/>
      </c>
      <c r="Y243" s="59" t="str">
        <f t="shared" si="70"/>
        <v/>
      </c>
      <c r="Z243" s="59" t="str">
        <f t="shared" si="70"/>
        <v/>
      </c>
      <c r="AA243" s="60" t="str">
        <f t="shared" si="70"/>
        <v/>
      </c>
      <c r="AB243" s="60" t="str">
        <f t="shared" si="70"/>
        <v/>
      </c>
      <c r="AC243" s="74" t="str">
        <f t="shared" si="71"/>
        <v/>
      </c>
      <c r="AD243" s="74" t="str">
        <f t="shared" si="71"/>
        <v/>
      </c>
      <c r="AE243" s="75" t="str">
        <f t="shared" si="71"/>
        <v/>
      </c>
      <c r="AF243" s="60" t="str">
        <f t="shared" si="67"/>
        <v/>
      </c>
      <c r="AG243" s="60" t="str">
        <f>IFERROR(IF(X243&lt;&gt;"",IF(AF243&lt;&gt;"",VLOOKUP(AF243,'big site list'!$B$2:$C$343,2,FALSE),""),""),Preplist!$F$21)</f>
        <v/>
      </c>
      <c r="AI243" s="42">
        <v>240</v>
      </c>
      <c r="AM243" s="42" t="str">
        <f>IF(X243&lt;&gt;"",AND($Y243&gt;=DATEVALUE("01/01/1900"),$Y243&lt;Lookups!$A$10),"")</f>
        <v/>
      </c>
      <c r="AN243" s="42" t="str">
        <f>IF(X243&lt;&gt;"",AND($Z243&gt;=DATEVALUE("01/01/2020"),$Z243&lt;=Lookups!$A$10),"")</f>
        <v/>
      </c>
      <c r="AO243" s="42" t="str">
        <f>IF(X243&lt;&gt;"",IFERROR(VLOOKUP(AA243,Lookups!$A$2:$A$6,1,FALSE),FALSE),"")</f>
        <v/>
      </c>
      <c r="AP243" s="42" t="b">
        <f t="shared" si="68"/>
        <v>1</v>
      </c>
      <c r="AQ243" s="42" t="str">
        <f>IF(X243&lt;&gt;"",IFERROR(VLOOKUP(AC243,Lookups!$A$24:$A$26,1,FALSE),FALSE),"")</f>
        <v/>
      </c>
      <c r="AR243" s="42" t="str">
        <f>IF(X243&lt;&gt;"",IFERROR(VLOOKUP(AD243,Lookups!$A$30:$A$34,1,FALSE),FALSE),"")</f>
        <v/>
      </c>
      <c r="AS243" s="42" t="str">
        <f>IF(X243&lt;&gt;"",AND($AE243&gt;=DATEVALUE("01/01/2020"),$AE243&lt;=Lookups!$A$10),"")</f>
        <v/>
      </c>
    </row>
    <row r="244" spans="1:45" x14ac:dyDescent="0.35">
      <c r="A244" s="41"/>
      <c r="B244" s="67"/>
      <c r="C244" s="40"/>
      <c r="D244" s="69"/>
      <c r="E244" s="40"/>
      <c r="F244" s="70"/>
      <c r="G244" s="36"/>
      <c r="H244" s="53"/>
      <c r="I244" s="36"/>
      <c r="J244" s="36"/>
      <c r="K244" s="72"/>
      <c r="L244" s="83"/>
      <c r="M244" s="62" t="str">
        <f t="shared" si="56"/>
        <v/>
      </c>
      <c r="N244" s="18" t="str">
        <f t="shared" si="57"/>
        <v/>
      </c>
      <c r="O244" s="18" t="e">
        <f t="shared" si="58"/>
        <v>#VALUE!</v>
      </c>
      <c r="P244" s="18" t="e">
        <f t="shared" si="59"/>
        <v>#VALUE!</v>
      </c>
      <c r="Q244" s="18" t="str">
        <f t="shared" si="60"/>
        <v/>
      </c>
      <c r="R244" s="18" t="e">
        <f t="shared" si="61"/>
        <v>#VALUE!</v>
      </c>
      <c r="S244" s="18">
        <f t="shared" si="62"/>
        <v>0</v>
      </c>
      <c r="T244" s="18" t="e">
        <f t="shared" si="63"/>
        <v>#VALUE!</v>
      </c>
      <c r="U244" s="26" t="str">
        <f t="shared" si="64"/>
        <v>OK</v>
      </c>
      <c r="V244" s="21" t="str">
        <f>IF(X244="","",IF(Lookups!$A$16=0,"Main Site not selected",Lookups!$A$16))</f>
        <v/>
      </c>
      <c r="W244" s="21" t="str">
        <f>IF(X244="","",IF(Lookups!$A$17=0,"Main Site not selected",Lookups!$A$17))</f>
        <v/>
      </c>
      <c r="X244" s="60" t="str">
        <f t="shared" si="65"/>
        <v/>
      </c>
      <c r="Y244" s="59" t="str">
        <f t="shared" si="70"/>
        <v/>
      </c>
      <c r="Z244" s="59" t="str">
        <f t="shared" si="70"/>
        <v/>
      </c>
      <c r="AA244" s="60" t="str">
        <f t="shared" si="70"/>
        <v/>
      </c>
      <c r="AB244" s="60" t="str">
        <f t="shared" si="70"/>
        <v/>
      </c>
      <c r="AC244" s="74" t="str">
        <f t="shared" si="71"/>
        <v/>
      </c>
      <c r="AD244" s="74" t="str">
        <f t="shared" si="71"/>
        <v/>
      </c>
      <c r="AE244" s="75" t="str">
        <f t="shared" si="71"/>
        <v/>
      </c>
      <c r="AF244" s="60" t="str">
        <f t="shared" si="67"/>
        <v/>
      </c>
      <c r="AG244" s="60" t="str">
        <f>IFERROR(IF(X244&lt;&gt;"",IF(AF244&lt;&gt;"",VLOOKUP(AF244,'big site list'!$B$2:$C$343,2,FALSE),""),""),Preplist!$F$21)</f>
        <v/>
      </c>
      <c r="AI244" s="42">
        <v>241</v>
      </c>
      <c r="AM244" s="42" t="str">
        <f>IF(X244&lt;&gt;"",AND($Y244&gt;=DATEVALUE("01/01/1900"),$Y244&lt;Lookups!$A$10),"")</f>
        <v/>
      </c>
      <c r="AN244" s="42" t="str">
        <f>IF(X244&lt;&gt;"",AND($Z244&gt;=DATEVALUE("01/01/2020"),$Z244&lt;=Lookups!$A$10),"")</f>
        <v/>
      </c>
      <c r="AO244" s="42" t="str">
        <f>IF(X244&lt;&gt;"",IFERROR(VLOOKUP(AA244,Lookups!$A$2:$A$6,1,FALSE),FALSE),"")</f>
        <v/>
      </c>
      <c r="AP244" s="42" t="b">
        <f t="shared" si="68"/>
        <v>1</v>
      </c>
      <c r="AQ244" s="42" t="str">
        <f>IF(X244&lt;&gt;"",IFERROR(VLOOKUP(AC244,Lookups!$A$24:$A$26,1,FALSE),FALSE),"")</f>
        <v/>
      </c>
      <c r="AR244" s="42" t="str">
        <f>IF(X244&lt;&gt;"",IFERROR(VLOOKUP(AD244,Lookups!$A$30:$A$34,1,FALSE),FALSE),"")</f>
        <v/>
      </c>
      <c r="AS244" s="42" t="str">
        <f>IF(X244&lt;&gt;"",AND($AE244&gt;=DATEVALUE("01/01/2020"),$AE244&lt;=Lookups!$A$10),"")</f>
        <v/>
      </c>
    </row>
    <row r="245" spans="1:45" x14ac:dyDescent="0.35">
      <c r="A245" s="41"/>
      <c r="B245" s="67"/>
      <c r="C245" s="40"/>
      <c r="D245" s="69"/>
      <c r="E245" s="40"/>
      <c r="F245" s="70"/>
      <c r="G245" s="36"/>
      <c r="H245" s="53"/>
      <c r="I245" s="36"/>
      <c r="J245" s="36"/>
      <c r="K245" s="72"/>
      <c r="L245" s="83"/>
      <c r="M245" s="62" t="str">
        <f t="shared" si="56"/>
        <v/>
      </c>
      <c r="N245" s="18" t="str">
        <f t="shared" si="57"/>
        <v/>
      </c>
      <c r="O245" s="18" t="e">
        <f t="shared" si="58"/>
        <v>#VALUE!</v>
      </c>
      <c r="P245" s="18" t="e">
        <f t="shared" si="59"/>
        <v>#VALUE!</v>
      </c>
      <c r="Q245" s="18" t="str">
        <f t="shared" si="60"/>
        <v/>
      </c>
      <c r="R245" s="18" t="e">
        <f t="shared" si="61"/>
        <v>#VALUE!</v>
      </c>
      <c r="S245" s="18">
        <f t="shared" si="62"/>
        <v>0</v>
      </c>
      <c r="T245" s="18" t="e">
        <f t="shared" si="63"/>
        <v>#VALUE!</v>
      </c>
      <c r="U245" s="26" t="str">
        <f t="shared" si="64"/>
        <v>OK</v>
      </c>
      <c r="V245" s="21" t="str">
        <f>IF(X245="","",IF(Lookups!$A$16=0,"Main Site not selected",Lookups!$A$16))</f>
        <v/>
      </c>
      <c r="W245" s="21" t="str">
        <f>IF(X245="","",IF(Lookups!$A$17=0,"Main Site not selected",Lookups!$A$17))</f>
        <v/>
      </c>
      <c r="X245" s="60" t="str">
        <f t="shared" si="65"/>
        <v/>
      </c>
      <c r="Y245" s="59" t="str">
        <f t="shared" si="70"/>
        <v/>
      </c>
      <c r="Z245" s="59" t="str">
        <f t="shared" si="70"/>
        <v/>
      </c>
      <c r="AA245" s="60" t="str">
        <f t="shared" si="70"/>
        <v/>
      </c>
      <c r="AB245" s="60" t="str">
        <f t="shared" si="70"/>
        <v/>
      </c>
      <c r="AC245" s="74" t="str">
        <f t="shared" si="71"/>
        <v/>
      </c>
      <c r="AD245" s="74" t="str">
        <f t="shared" si="71"/>
        <v/>
      </c>
      <c r="AE245" s="75" t="str">
        <f t="shared" si="71"/>
        <v/>
      </c>
      <c r="AF245" s="60" t="str">
        <f t="shared" si="67"/>
        <v/>
      </c>
      <c r="AG245" s="60" t="str">
        <f>IFERROR(IF(X245&lt;&gt;"",IF(AF245&lt;&gt;"",VLOOKUP(AF245,'big site list'!$B$2:$C$343,2,FALSE),""),""),Preplist!$F$21)</f>
        <v/>
      </c>
      <c r="AI245" s="42">
        <v>242</v>
      </c>
      <c r="AM245" s="42" t="str">
        <f>IF(X245&lt;&gt;"",AND($Y245&gt;=DATEVALUE("01/01/1900"),$Y245&lt;Lookups!$A$10),"")</f>
        <v/>
      </c>
      <c r="AN245" s="42" t="str">
        <f>IF(X245&lt;&gt;"",AND($Z245&gt;=DATEVALUE("01/01/2020"),$Z245&lt;=Lookups!$A$10),"")</f>
        <v/>
      </c>
      <c r="AO245" s="42" t="str">
        <f>IF(X245&lt;&gt;"",IFERROR(VLOOKUP(AA245,Lookups!$A$2:$A$6,1,FALSE),FALSE),"")</f>
        <v/>
      </c>
      <c r="AP245" s="42" t="b">
        <f t="shared" si="68"/>
        <v>1</v>
      </c>
      <c r="AQ245" s="42" t="str">
        <f>IF(X245&lt;&gt;"",IFERROR(VLOOKUP(AC245,Lookups!$A$24:$A$26,1,FALSE),FALSE),"")</f>
        <v/>
      </c>
      <c r="AR245" s="42" t="str">
        <f>IF(X245&lt;&gt;"",IFERROR(VLOOKUP(AD245,Lookups!$A$30:$A$34,1,FALSE),FALSE),"")</f>
        <v/>
      </c>
      <c r="AS245" s="42" t="str">
        <f>IF(X245&lt;&gt;"",AND($AE245&gt;=DATEVALUE("01/01/2020"),$AE245&lt;=Lookups!$A$10),"")</f>
        <v/>
      </c>
    </row>
    <row r="246" spans="1:45" x14ac:dyDescent="0.35">
      <c r="A246" s="41"/>
      <c r="B246" s="67"/>
      <c r="C246" s="40"/>
      <c r="D246" s="69"/>
      <c r="E246" s="40"/>
      <c r="F246" s="70"/>
      <c r="G246" s="36"/>
      <c r="H246" s="53"/>
      <c r="I246" s="36"/>
      <c r="J246" s="36"/>
      <c r="K246" s="72"/>
      <c r="L246" s="83"/>
      <c r="M246" s="62" t="str">
        <f t="shared" si="56"/>
        <v/>
      </c>
      <c r="N246" s="18" t="str">
        <f t="shared" si="57"/>
        <v/>
      </c>
      <c r="O246" s="18" t="e">
        <f t="shared" si="58"/>
        <v>#VALUE!</v>
      </c>
      <c r="P246" s="18" t="e">
        <f t="shared" si="59"/>
        <v>#VALUE!</v>
      </c>
      <c r="Q246" s="18" t="str">
        <f t="shared" si="60"/>
        <v/>
      </c>
      <c r="R246" s="18" t="e">
        <f t="shared" si="61"/>
        <v>#VALUE!</v>
      </c>
      <c r="S246" s="18">
        <f t="shared" si="62"/>
        <v>0</v>
      </c>
      <c r="T246" s="18" t="e">
        <f t="shared" si="63"/>
        <v>#VALUE!</v>
      </c>
      <c r="U246" s="26" t="str">
        <f t="shared" si="64"/>
        <v>OK</v>
      </c>
      <c r="V246" s="21" t="str">
        <f>IF(X246="","",IF(Lookups!$A$16=0,"Main Site not selected",Lookups!$A$16))</f>
        <v/>
      </c>
      <c r="W246" s="21" t="str">
        <f>IF(X246="","",IF(Lookups!$A$17=0,"Main Site not selected",Lookups!$A$17))</f>
        <v/>
      </c>
      <c r="X246" s="60" t="str">
        <f t="shared" si="65"/>
        <v/>
      </c>
      <c r="Y246" s="59" t="str">
        <f t="shared" si="70"/>
        <v/>
      </c>
      <c r="Z246" s="59" t="str">
        <f t="shared" si="70"/>
        <v/>
      </c>
      <c r="AA246" s="60" t="str">
        <f t="shared" si="70"/>
        <v/>
      </c>
      <c r="AB246" s="60" t="str">
        <f t="shared" si="70"/>
        <v/>
      </c>
      <c r="AC246" s="74" t="str">
        <f t="shared" si="71"/>
        <v/>
      </c>
      <c r="AD246" s="74" t="str">
        <f t="shared" si="71"/>
        <v/>
      </c>
      <c r="AE246" s="75" t="str">
        <f t="shared" si="71"/>
        <v/>
      </c>
      <c r="AF246" s="60" t="str">
        <f t="shared" si="67"/>
        <v/>
      </c>
      <c r="AG246" s="60" t="str">
        <f>IFERROR(IF(X246&lt;&gt;"",IF(AF246&lt;&gt;"",VLOOKUP(AF246,'big site list'!$B$2:$C$343,2,FALSE),""),""),Preplist!$F$21)</f>
        <v/>
      </c>
      <c r="AI246" s="42">
        <v>243</v>
      </c>
      <c r="AM246" s="42" t="str">
        <f>IF(X246&lt;&gt;"",AND($Y246&gt;=DATEVALUE("01/01/1900"),$Y246&lt;Lookups!$A$10),"")</f>
        <v/>
      </c>
      <c r="AN246" s="42" t="str">
        <f>IF(X246&lt;&gt;"",AND($Z246&gt;=DATEVALUE("01/01/2020"),$Z246&lt;=Lookups!$A$10),"")</f>
        <v/>
      </c>
      <c r="AO246" s="42" t="str">
        <f>IF(X246&lt;&gt;"",IFERROR(VLOOKUP(AA246,Lookups!$A$2:$A$6,1,FALSE),FALSE),"")</f>
        <v/>
      </c>
      <c r="AP246" s="42" t="b">
        <f t="shared" si="68"/>
        <v>1</v>
      </c>
      <c r="AQ246" s="42" t="str">
        <f>IF(X246&lt;&gt;"",IFERROR(VLOOKUP(AC246,Lookups!$A$24:$A$26,1,FALSE),FALSE),"")</f>
        <v/>
      </c>
      <c r="AR246" s="42" t="str">
        <f>IF(X246&lt;&gt;"",IFERROR(VLOOKUP(AD246,Lookups!$A$30:$A$34,1,FALSE),FALSE),"")</f>
        <v/>
      </c>
      <c r="AS246" s="42" t="str">
        <f>IF(X246&lt;&gt;"",AND($AE246&gt;=DATEVALUE("01/01/2020"),$AE246&lt;=Lookups!$A$10),"")</f>
        <v/>
      </c>
    </row>
    <row r="247" spans="1:45" x14ac:dyDescent="0.35">
      <c r="A247" s="41"/>
      <c r="B247" s="67"/>
      <c r="C247" s="40"/>
      <c r="D247" s="69"/>
      <c r="E247" s="40"/>
      <c r="F247" s="70"/>
      <c r="G247" s="36"/>
      <c r="H247" s="53"/>
      <c r="I247" s="36"/>
      <c r="J247" s="36"/>
      <c r="K247" s="72"/>
      <c r="L247" s="83"/>
      <c r="M247" s="62" t="str">
        <f t="shared" si="56"/>
        <v/>
      </c>
      <c r="N247" s="18" t="str">
        <f t="shared" si="57"/>
        <v/>
      </c>
      <c r="O247" s="18" t="e">
        <f t="shared" si="58"/>
        <v>#VALUE!</v>
      </c>
      <c r="P247" s="18" t="e">
        <f t="shared" si="59"/>
        <v>#VALUE!</v>
      </c>
      <c r="Q247" s="18" t="str">
        <f t="shared" si="60"/>
        <v/>
      </c>
      <c r="R247" s="18" t="e">
        <f t="shared" si="61"/>
        <v>#VALUE!</v>
      </c>
      <c r="S247" s="18">
        <f t="shared" si="62"/>
        <v>0</v>
      </c>
      <c r="T247" s="18" t="e">
        <f t="shared" si="63"/>
        <v>#VALUE!</v>
      </c>
      <c r="U247" s="26" t="str">
        <f t="shared" si="64"/>
        <v>OK</v>
      </c>
      <c r="V247" s="21" t="str">
        <f>IF(X247="","",IF(Lookups!$A$16=0,"Main Site not selected",Lookups!$A$16))</f>
        <v/>
      </c>
      <c r="W247" s="21" t="str">
        <f>IF(X247="","",IF(Lookups!$A$17=0,"Main Site not selected",Lookups!$A$17))</f>
        <v/>
      </c>
      <c r="X247" s="60" t="str">
        <f t="shared" si="65"/>
        <v/>
      </c>
      <c r="Y247" s="59" t="str">
        <f t="shared" si="70"/>
        <v/>
      </c>
      <c r="Z247" s="59" t="str">
        <f t="shared" si="70"/>
        <v/>
      </c>
      <c r="AA247" s="60" t="str">
        <f t="shared" si="70"/>
        <v/>
      </c>
      <c r="AB247" s="60" t="str">
        <f t="shared" si="70"/>
        <v/>
      </c>
      <c r="AC247" s="74" t="str">
        <f t="shared" si="71"/>
        <v/>
      </c>
      <c r="AD247" s="74" t="str">
        <f t="shared" si="71"/>
        <v/>
      </c>
      <c r="AE247" s="75" t="str">
        <f t="shared" si="71"/>
        <v/>
      </c>
      <c r="AF247" s="60" t="str">
        <f t="shared" si="67"/>
        <v/>
      </c>
      <c r="AG247" s="60" t="str">
        <f>IFERROR(IF(X247&lt;&gt;"",IF(AF247&lt;&gt;"",VLOOKUP(AF247,'big site list'!$B$2:$C$343,2,FALSE),""),""),Preplist!$F$21)</f>
        <v/>
      </c>
      <c r="AI247" s="42">
        <v>244</v>
      </c>
      <c r="AM247" s="42" t="str">
        <f>IF(X247&lt;&gt;"",AND($Y247&gt;=DATEVALUE("01/01/1900"),$Y247&lt;Lookups!$A$10),"")</f>
        <v/>
      </c>
      <c r="AN247" s="42" t="str">
        <f>IF(X247&lt;&gt;"",AND($Z247&gt;=DATEVALUE("01/01/2020"),$Z247&lt;=Lookups!$A$10),"")</f>
        <v/>
      </c>
      <c r="AO247" s="42" t="str">
        <f>IF(X247&lt;&gt;"",IFERROR(VLOOKUP(AA247,Lookups!$A$2:$A$6,1,FALSE),FALSE),"")</f>
        <v/>
      </c>
      <c r="AP247" s="42" t="b">
        <f t="shared" si="68"/>
        <v>1</v>
      </c>
      <c r="AQ247" s="42" t="str">
        <f>IF(X247&lt;&gt;"",IFERROR(VLOOKUP(AC247,Lookups!$A$24:$A$26,1,FALSE),FALSE),"")</f>
        <v/>
      </c>
      <c r="AR247" s="42" t="str">
        <f>IF(X247&lt;&gt;"",IFERROR(VLOOKUP(AD247,Lookups!$A$30:$A$34,1,FALSE),FALSE),"")</f>
        <v/>
      </c>
      <c r="AS247" s="42" t="str">
        <f>IF(X247&lt;&gt;"",AND($AE247&gt;=DATEVALUE("01/01/2020"),$AE247&lt;=Lookups!$A$10),"")</f>
        <v/>
      </c>
    </row>
    <row r="248" spans="1:45" x14ac:dyDescent="0.35">
      <c r="A248" s="41"/>
      <c r="B248" s="67"/>
      <c r="C248" s="40"/>
      <c r="D248" s="69"/>
      <c r="E248" s="40"/>
      <c r="F248" s="70"/>
      <c r="G248" s="36"/>
      <c r="H248" s="53"/>
      <c r="I248" s="36"/>
      <c r="J248" s="36"/>
      <c r="K248" s="72"/>
      <c r="L248" s="83"/>
      <c r="M248" s="62" t="str">
        <f t="shared" si="56"/>
        <v/>
      </c>
      <c r="N248" s="18" t="str">
        <f t="shared" si="57"/>
        <v/>
      </c>
      <c r="O248" s="18" t="e">
        <f t="shared" si="58"/>
        <v>#VALUE!</v>
      </c>
      <c r="P248" s="18" t="e">
        <f t="shared" si="59"/>
        <v>#VALUE!</v>
      </c>
      <c r="Q248" s="18" t="str">
        <f t="shared" si="60"/>
        <v/>
      </c>
      <c r="R248" s="18" t="e">
        <f t="shared" si="61"/>
        <v>#VALUE!</v>
      </c>
      <c r="S248" s="18">
        <f t="shared" si="62"/>
        <v>0</v>
      </c>
      <c r="T248" s="18" t="e">
        <f t="shared" si="63"/>
        <v>#VALUE!</v>
      </c>
      <c r="U248" s="26" t="str">
        <f t="shared" si="64"/>
        <v>OK</v>
      </c>
      <c r="V248" s="21" t="str">
        <f>IF(X248="","",IF(Lookups!$A$16=0,"Main Site not selected",Lookups!$A$16))</f>
        <v/>
      </c>
      <c r="W248" s="21" t="str">
        <f>IF(X248="","",IF(Lookups!$A$17=0,"Main Site not selected",Lookups!$A$17))</f>
        <v/>
      </c>
      <c r="X248" s="60" t="str">
        <f t="shared" si="65"/>
        <v/>
      </c>
      <c r="Y248" s="59" t="str">
        <f t="shared" si="70"/>
        <v/>
      </c>
      <c r="Z248" s="59" t="str">
        <f t="shared" si="70"/>
        <v/>
      </c>
      <c r="AA248" s="60" t="str">
        <f t="shared" si="70"/>
        <v/>
      </c>
      <c r="AB248" s="60" t="str">
        <f t="shared" si="70"/>
        <v/>
      </c>
      <c r="AC248" s="74" t="str">
        <f t="shared" si="71"/>
        <v/>
      </c>
      <c r="AD248" s="74" t="str">
        <f t="shared" si="71"/>
        <v/>
      </c>
      <c r="AE248" s="75" t="str">
        <f t="shared" si="71"/>
        <v/>
      </c>
      <c r="AF248" s="60" t="str">
        <f t="shared" si="67"/>
        <v/>
      </c>
      <c r="AG248" s="60" t="str">
        <f>IFERROR(IF(X248&lt;&gt;"",IF(AF248&lt;&gt;"",VLOOKUP(AF248,'big site list'!$B$2:$C$343,2,FALSE),""),""),Preplist!$F$21)</f>
        <v/>
      </c>
      <c r="AI248" s="42">
        <v>245</v>
      </c>
      <c r="AM248" s="42" t="str">
        <f>IF(X248&lt;&gt;"",AND($Y248&gt;=DATEVALUE("01/01/1900"),$Y248&lt;Lookups!$A$10),"")</f>
        <v/>
      </c>
      <c r="AN248" s="42" t="str">
        <f>IF(X248&lt;&gt;"",AND($Z248&gt;=DATEVALUE("01/01/2020"),$Z248&lt;=Lookups!$A$10),"")</f>
        <v/>
      </c>
      <c r="AO248" s="42" t="str">
        <f>IF(X248&lt;&gt;"",IFERROR(VLOOKUP(AA248,Lookups!$A$2:$A$6,1,FALSE),FALSE),"")</f>
        <v/>
      </c>
      <c r="AP248" s="42" t="b">
        <f t="shared" si="68"/>
        <v>1</v>
      </c>
      <c r="AQ248" s="42" t="str">
        <f>IF(X248&lt;&gt;"",IFERROR(VLOOKUP(AC248,Lookups!$A$24:$A$26,1,FALSE),FALSE),"")</f>
        <v/>
      </c>
      <c r="AR248" s="42" t="str">
        <f>IF(X248&lt;&gt;"",IFERROR(VLOOKUP(AD248,Lookups!$A$30:$A$34,1,FALSE),FALSE),"")</f>
        <v/>
      </c>
      <c r="AS248" s="42" t="str">
        <f>IF(X248&lt;&gt;"",AND($AE248&gt;=DATEVALUE("01/01/2020"),$AE248&lt;=Lookups!$A$10),"")</f>
        <v/>
      </c>
    </row>
    <row r="249" spans="1:45" x14ac:dyDescent="0.35">
      <c r="A249" s="41"/>
      <c r="B249" s="67"/>
      <c r="C249" s="40"/>
      <c r="D249" s="69"/>
      <c r="E249" s="40"/>
      <c r="F249" s="70"/>
      <c r="G249" s="36"/>
      <c r="H249" s="53"/>
      <c r="I249" s="36"/>
      <c r="J249" s="36"/>
      <c r="K249" s="72"/>
      <c r="L249" s="83"/>
      <c r="M249" s="62" t="str">
        <f t="shared" si="56"/>
        <v/>
      </c>
      <c r="N249" s="18" t="str">
        <f t="shared" si="57"/>
        <v/>
      </c>
      <c r="O249" s="18" t="e">
        <f t="shared" si="58"/>
        <v>#VALUE!</v>
      </c>
      <c r="P249" s="18" t="e">
        <f t="shared" si="59"/>
        <v>#VALUE!</v>
      </c>
      <c r="Q249" s="18" t="str">
        <f t="shared" si="60"/>
        <v/>
      </c>
      <c r="R249" s="18" t="e">
        <f t="shared" si="61"/>
        <v>#VALUE!</v>
      </c>
      <c r="S249" s="18">
        <f t="shared" si="62"/>
        <v>0</v>
      </c>
      <c r="T249" s="18" t="e">
        <f t="shared" si="63"/>
        <v>#VALUE!</v>
      </c>
      <c r="U249" s="26" t="str">
        <f t="shared" si="64"/>
        <v>OK</v>
      </c>
      <c r="V249" s="21" t="str">
        <f>IF(X249="","",IF(Lookups!$A$16=0,"Main Site not selected",Lookups!$A$16))</f>
        <v/>
      </c>
      <c r="W249" s="21" t="str">
        <f>IF(X249="","",IF(Lookups!$A$17=0,"Main Site not selected",Lookups!$A$17))</f>
        <v/>
      </c>
      <c r="X249" s="60" t="str">
        <f t="shared" si="65"/>
        <v/>
      </c>
      <c r="Y249" s="59" t="str">
        <f t="shared" si="70"/>
        <v/>
      </c>
      <c r="Z249" s="59" t="str">
        <f t="shared" si="70"/>
        <v/>
      </c>
      <c r="AA249" s="60" t="str">
        <f t="shared" si="70"/>
        <v/>
      </c>
      <c r="AB249" s="60" t="str">
        <f t="shared" si="70"/>
        <v/>
      </c>
      <c r="AC249" s="74" t="str">
        <f t="shared" si="71"/>
        <v/>
      </c>
      <c r="AD249" s="74" t="str">
        <f t="shared" si="71"/>
        <v/>
      </c>
      <c r="AE249" s="75" t="str">
        <f t="shared" si="71"/>
        <v/>
      </c>
      <c r="AF249" s="60" t="str">
        <f t="shared" si="67"/>
        <v/>
      </c>
      <c r="AG249" s="60" t="str">
        <f>IFERROR(IF(X249&lt;&gt;"",IF(AF249&lt;&gt;"",VLOOKUP(AF249,'big site list'!$B$2:$C$343,2,FALSE),""),""),Preplist!$F$21)</f>
        <v/>
      </c>
      <c r="AI249" s="42">
        <v>246</v>
      </c>
      <c r="AM249" s="42" t="str">
        <f>IF(X249&lt;&gt;"",AND($Y249&gt;=DATEVALUE("01/01/1900"),$Y249&lt;Lookups!$A$10),"")</f>
        <v/>
      </c>
      <c r="AN249" s="42" t="str">
        <f>IF(X249&lt;&gt;"",AND($Z249&gt;=DATEVALUE("01/01/2020"),$Z249&lt;=Lookups!$A$10),"")</f>
        <v/>
      </c>
      <c r="AO249" s="42" t="str">
        <f>IF(X249&lt;&gt;"",IFERROR(VLOOKUP(AA249,Lookups!$A$2:$A$6,1,FALSE),FALSE),"")</f>
        <v/>
      </c>
      <c r="AP249" s="42" t="b">
        <f t="shared" si="68"/>
        <v>1</v>
      </c>
      <c r="AQ249" s="42" t="str">
        <f>IF(X249&lt;&gt;"",IFERROR(VLOOKUP(AC249,Lookups!$A$24:$A$26,1,FALSE),FALSE),"")</f>
        <v/>
      </c>
      <c r="AR249" s="42" t="str">
        <f>IF(X249&lt;&gt;"",IFERROR(VLOOKUP(AD249,Lookups!$A$30:$A$34,1,FALSE),FALSE),"")</f>
        <v/>
      </c>
      <c r="AS249" s="42" t="str">
        <f>IF(X249&lt;&gt;"",AND($AE249&gt;=DATEVALUE("01/01/2020"),$AE249&lt;=Lookups!$A$10),"")</f>
        <v/>
      </c>
    </row>
    <row r="250" spans="1:45" x14ac:dyDescent="0.35">
      <c r="A250" s="41"/>
      <c r="B250" s="67"/>
      <c r="C250" s="40"/>
      <c r="D250" s="69"/>
      <c r="E250" s="40"/>
      <c r="F250" s="70"/>
      <c r="G250" s="36"/>
      <c r="H250" s="53"/>
      <c r="I250" s="36"/>
      <c r="J250" s="36"/>
      <c r="K250" s="72"/>
      <c r="L250" s="83"/>
      <c r="M250" s="62" t="str">
        <f t="shared" si="56"/>
        <v/>
      </c>
      <c r="N250" s="18" t="str">
        <f t="shared" si="57"/>
        <v/>
      </c>
      <c r="O250" s="18" t="e">
        <f t="shared" si="58"/>
        <v>#VALUE!</v>
      </c>
      <c r="P250" s="18" t="e">
        <f t="shared" si="59"/>
        <v>#VALUE!</v>
      </c>
      <c r="Q250" s="18" t="str">
        <f t="shared" si="60"/>
        <v/>
      </c>
      <c r="R250" s="18" t="e">
        <f t="shared" si="61"/>
        <v>#VALUE!</v>
      </c>
      <c r="S250" s="18">
        <f t="shared" si="62"/>
        <v>0</v>
      </c>
      <c r="T250" s="18" t="e">
        <f t="shared" si="63"/>
        <v>#VALUE!</v>
      </c>
      <c r="U250" s="26" t="str">
        <f t="shared" si="64"/>
        <v>OK</v>
      </c>
      <c r="V250" s="21" t="str">
        <f>IF(X250="","",IF(Lookups!$A$16=0,"Main Site not selected",Lookups!$A$16))</f>
        <v/>
      </c>
      <c r="W250" s="21" t="str">
        <f>IF(X250="","",IF(Lookups!$A$17=0,"Main Site not selected",Lookups!$A$17))</f>
        <v/>
      </c>
      <c r="X250" s="60" t="str">
        <f t="shared" si="65"/>
        <v/>
      </c>
      <c r="Y250" s="59" t="str">
        <f t="shared" si="70"/>
        <v/>
      </c>
      <c r="Z250" s="59" t="str">
        <f t="shared" si="70"/>
        <v/>
      </c>
      <c r="AA250" s="60" t="str">
        <f t="shared" si="70"/>
        <v/>
      </c>
      <c r="AB250" s="60" t="str">
        <f t="shared" si="70"/>
        <v/>
      </c>
      <c r="AC250" s="74" t="str">
        <f t="shared" si="71"/>
        <v/>
      </c>
      <c r="AD250" s="74" t="str">
        <f t="shared" si="71"/>
        <v/>
      </c>
      <c r="AE250" s="75" t="str">
        <f t="shared" si="71"/>
        <v/>
      </c>
      <c r="AF250" s="60" t="str">
        <f t="shared" si="67"/>
        <v/>
      </c>
      <c r="AG250" s="60" t="str">
        <f>IFERROR(IF(X250&lt;&gt;"",IF(AF250&lt;&gt;"",VLOOKUP(AF250,'big site list'!$B$2:$C$343,2,FALSE),""),""),Preplist!$F$21)</f>
        <v/>
      </c>
      <c r="AI250" s="42">
        <v>247</v>
      </c>
      <c r="AM250" s="42" t="str">
        <f>IF(X250&lt;&gt;"",AND($Y250&gt;=DATEVALUE("01/01/1900"),$Y250&lt;Lookups!$A$10),"")</f>
        <v/>
      </c>
      <c r="AN250" s="42" t="str">
        <f>IF(X250&lt;&gt;"",AND($Z250&gt;=DATEVALUE("01/01/2020"),$Z250&lt;=Lookups!$A$10),"")</f>
        <v/>
      </c>
      <c r="AO250" s="42" t="str">
        <f>IF(X250&lt;&gt;"",IFERROR(VLOOKUP(AA250,Lookups!$A$2:$A$6,1,FALSE),FALSE),"")</f>
        <v/>
      </c>
      <c r="AP250" s="42" t="b">
        <f t="shared" si="68"/>
        <v>1</v>
      </c>
      <c r="AQ250" s="42" t="str">
        <f>IF(X250&lt;&gt;"",IFERROR(VLOOKUP(AC250,Lookups!$A$24:$A$26,1,FALSE),FALSE),"")</f>
        <v/>
      </c>
      <c r="AR250" s="42" t="str">
        <f>IF(X250&lt;&gt;"",IFERROR(VLOOKUP(AD250,Lookups!$A$30:$A$34,1,FALSE),FALSE),"")</f>
        <v/>
      </c>
      <c r="AS250" s="42" t="str">
        <f>IF(X250&lt;&gt;"",AND($AE250&gt;=DATEVALUE("01/01/2020"),$AE250&lt;=Lookups!$A$10),"")</f>
        <v/>
      </c>
    </row>
    <row r="251" spans="1:45" x14ac:dyDescent="0.35">
      <c r="A251" s="41"/>
      <c r="B251" s="67"/>
      <c r="C251" s="40"/>
      <c r="D251" s="69"/>
      <c r="E251" s="40"/>
      <c r="F251" s="70"/>
      <c r="G251" s="36"/>
      <c r="H251" s="53"/>
      <c r="I251" s="36"/>
      <c r="J251" s="36"/>
      <c r="K251" s="72"/>
      <c r="L251" s="83"/>
      <c r="M251" s="62" t="str">
        <f t="shared" si="56"/>
        <v/>
      </c>
      <c r="N251" s="18" t="str">
        <f t="shared" si="57"/>
        <v/>
      </c>
      <c r="O251" s="18" t="e">
        <f t="shared" si="58"/>
        <v>#VALUE!</v>
      </c>
      <c r="P251" s="18" t="e">
        <f t="shared" si="59"/>
        <v>#VALUE!</v>
      </c>
      <c r="Q251" s="18" t="str">
        <f t="shared" si="60"/>
        <v/>
      </c>
      <c r="R251" s="18" t="e">
        <f t="shared" si="61"/>
        <v>#VALUE!</v>
      </c>
      <c r="S251" s="18">
        <f t="shared" si="62"/>
        <v>0</v>
      </c>
      <c r="T251" s="18" t="e">
        <f t="shared" si="63"/>
        <v>#VALUE!</v>
      </c>
      <c r="U251" s="26" t="str">
        <f t="shared" si="64"/>
        <v>OK</v>
      </c>
      <c r="V251" s="21" t="str">
        <f>IF(X251="","",IF(Lookups!$A$16=0,"Main Site not selected",Lookups!$A$16))</f>
        <v/>
      </c>
      <c r="W251" s="21" t="str">
        <f>IF(X251="","",IF(Lookups!$A$17=0,"Main Site not selected",Lookups!$A$17))</f>
        <v/>
      </c>
      <c r="X251" s="60" t="str">
        <f t="shared" si="65"/>
        <v/>
      </c>
      <c r="Y251" s="59" t="str">
        <f t="shared" si="70"/>
        <v/>
      </c>
      <c r="Z251" s="59" t="str">
        <f t="shared" si="70"/>
        <v/>
      </c>
      <c r="AA251" s="60" t="str">
        <f t="shared" si="70"/>
        <v/>
      </c>
      <c r="AB251" s="60" t="str">
        <f t="shared" si="70"/>
        <v/>
      </c>
      <c r="AC251" s="74" t="str">
        <f t="shared" si="71"/>
        <v/>
      </c>
      <c r="AD251" s="74" t="str">
        <f t="shared" si="71"/>
        <v/>
      </c>
      <c r="AE251" s="75" t="str">
        <f t="shared" si="71"/>
        <v/>
      </c>
      <c r="AF251" s="60" t="str">
        <f t="shared" si="67"/>
        <v/>
      </c>
      <c r="AG251" s="60" t="str">
        <f>IFERROR(IF(X251&lt;&gt;"",IF(AF251&lt;&gt;"",VLOOKUP(AF251,'big site list'!$B$2:$C$343,2,FALSE),""),""),Preplist!$F$21)</f>
        <v/>
      </c>
      <c r="AI251" s="42">
        <v>248</v>
      </c>
      <c r="AM251" s="42" t="str">
        <f>IF(X251&lt;&gt;"",AND($Y251&gt;=DATEVALUE("01/01/1900"),$Y251&lt;Lookups!$A$10),"")</f>
        <v/>
      </c>
      <c r="AN251" s="42" t="str">
        <f>IF(X251&lt;&gt;"",AND($Z251&gt;=DATEVALUE("01/01/2020"),$Z251&lt;=Lookups!$A$10),"")</f>
        <v/>
      </c>
      <c r="AO251" s="42" t="str">
        <f>IF(X251&lt;&gt;"",IFERROR(VLOOKUP(AA251,Lookups!$A$2:$A$6,1,FALSE),FALSE),"")</f>
        <v/>
      </c>
      <c r="AP251" s="42" t="b">
        <f t="shared" si="68"/>
        <v>1</v>
      </c>
      <c r="AQ251" s="42" t="str">
        <f>IF(X251&lt;&gt;"",IFERROR(VLOOKUP(AC251,Lookups!$A$24:$A$26,1,FALSE),FALSE),"")</f>
        <v/>
      </c>
      <c r="AR251" s="42" t="str">
        <f>IF(X251&lt;&gt;"",IFERROR(VLOOKUP(AD251,Lookups!$A$30:$A$34,1,FALSE),FALSE),"")</f>
        <v/>
      </c>
      <c r="AS251" s="42" t="str">
        <f>IF(X251&lt;&gt;"",AND($AE251&gt;=DATEVALUE("01/01/2020"),$AE251&lt;=Lookups!$A$10),"")</f>
        <v/>
      </c>
    </row>
    <row r="252" spans="1:45" x14ac:dyDescent="0.35">
      <c r="A252" s="41"/>
      <c r="B252" s="67"/>
      <c r="C252" s="40"/>
      <c r="D252" s="69"/>
      <c r="E252" s="40"/>
      <c r="F252" s="70"/>
      <c r="G252" s="36"/>
      <c r="H252" s="53"/>
      <c r="I252" s="36"/>
      <c r="J252" s="36"/>
      <c r="K252" s="72"/>
      <c r="L252" s="83"/>
      <c r="M252" s="62" t="str">
        <f t="shared" si="56"/>
        <v/>
      </c>
      <c r="N252" s="18" t="str">
        <f t="shared" si="57"/>
        <v/>
      </c>
      <c r="O252" s="18" t="e">
        <f t="shared" si="58"/>
        <v>#VALUE!</v>
      </c>
      <c r="P252" s="18" t="e">
        <f t="shared" si="59"/>
        <v>#VALUE!</v>
      </c>
      <c r="Q252" s="18" t="str">
        <f t="shared" si="60"/>
        <v/>
      </c>
      <c r="R252" s="18" t="e">
        <f t="shared" si="61"/>
        <v>#VALUE!</v>
      </c>
      <c r="S252" s="18">
        <f t="shared" si="62"/>
        <v>0</v>
      </c>
      <c r="T252" s="18" t="e">
        <f t="shared" si="63"/>
        <v>#VALUE!</v>
      </c>
      <c r="U252" s="26" t="str">
        <f t="shared" si="64"/>
        <v>OK</v>
      </c>
      <c r="V252" s="21" t="str">
        <f>IF(X252="","",IF(Lookups!$A$16=0,"Main Site not selected",Lookups!$A$16))</f>
        <v/>
      </c>
      <c r="W252" s="21" t="str">
        <f>IF(X252="","",IF(Lookups!$A$17=0,"Main Site not selected",Lookups!$A$17))</f>
        <v/>
      </c>
      <c r="X252" s="60" t="str">
        <f t="shared" si="65"/>
        <v/>
      </c>
      <c r="Y252" s="59" t="str">
        <f t="shared" si="70"/>
        <v/>
      </c>
      <c r="Z252" s="59" t="str">
        <f t="shared" si="70"/>
        <v/>
      </c>
      <c r="AA252" s="60" t="str">
        <f t="shared" si="70"/>
        <v/>
      </c>
      <c r="AB252" s="60" t="str">
        <f t="shared" si="70"/>
        <v/>
      </c>
      <c r="AC252" s="74" t="str">
        <f t="shared" si="71"/>
        <v/>
      </c>
      <c r="AD252" s="74" t="str">
        <f t="shared" si="71"/>
        <v/>
      </c>
      <c r="AE252" s="75" t="str">
        <f t="shared" si="71"/>
        <v/>
      </c>
      <c r="AF252" s="60" t="str">
        <f t="shared" si="67"/>
        <v/>
      </c>
      <c r="AG252" s="60" t="str">
        <f>IFERROR(IF(X252&lt;&gt;"",IF(AF252&lt;&gt;"",VLOOKUP(AF252,'big site list'!$B$2:$C$343,2,FALSE),""),""),Preplist!$F$21)</f>
        <v/>
      </c>
      <c r="AI252" s="42">
        <v>249</v>
      </c>
      <c r="AM252" s="42" t="str">
        <f>IF(X252&lt;&gt;"",AND($Y252&gt;=DATEVALUE("01/01/1900"),$Y252&lt;Lookups!$A$10),"")</f>
        <v/>
      </c>
      <c r="AN252" s="42" t="str">
        <f>IF(X252&lt;&gt;"",AND($Z252&gt;=DATEVALUE("01/01/2020"),$Z252&lt;=Lookups!$A$10),"")</f>
        <v/>
      </c>
      <c r="AO252" s="42" t="str">
        <f>IF(X252&lt;&gt;"",IFERROR(VLOOKUP(AA252,Lookups!$A$2:$A$6,1,FALSE),FALSE),"")</f>
        <v/>
      </c>
      <c r="AP252" s="42" t="b">
        <f t="shared" si="68"/>
        <v>1</v>
      </c>
      <c r="AQ252" s="42" t="str">
        <f>IF(X252&lt;&gt;"",IFERROR(VLOOKUP(AC252,Lookups!$A$24:$A$26,1,FALSE),FALSE),"")</f>
        <v/>
      </c>
      <c r="AR252" s="42" t="str">
        <f>IF(X252&lt;&gt;"",IFERROR(VLOOKUP(AD252,Lookups!$A$30:$A$34,1,FALSE),FALSE),"")</f>
        <v/>
      </c>
      <c r="AS252" s="42" t="str">
        <f>IF(X252&lt;&gt;"",AND($AE252&gt;=DATEVALUE("01/01/2020"),$AE252&lt;=Lookups!$A$10),"")</f>
        <v/>
      </c>
    </row>
    <row r="253" spans="1:45" x14ac:dyDescent="0.35">
      <c r="A253" s="41"/>
      <c r="B253" s="67"/>
      <c r="C253" s="40"/>
      <c r="D253" s="69"/>
      <c r="E253" s="40"/>
      <c r="F253" s="70"/>
      <c r="G253" s="36"/>
      <c r="H253" s="53"/>
      <c r="I253" s="36"/>
      <c r="J253" s="36"/>
      <c r="K253" s="72"/>
      <c r="L253" s="83"/>
      <c r="M253" s="62" t="str">
        <f t="shared" si="56"/>
        <v/>
      </c>
      <c r="N253" s="18" t="str">
        <f t="shared" si="57"/>
        <v/>
      </c>
      <c r="O253" s="18" t="e">
        <f t="shared" si="58"/>
        <v>#VALUE!</v>
      </c>
      <c r="P253" s="18" t="e">
        <f t="shared" si="59"/>
        <v>#VALUE!</v>
      </c>
      <c r="Q253" s="18" t="str">
        <f t="shared" si="60"/>
        <v/>
      </c>
      <c r="R253" s="18" t="e">
        <f t="shared" si="61"/>
        <v>#VALUE!</v>
      </c>
      <c r="S253" s="18">
        <f t="shared" si="62"/>
        <v>0</v>
      </c>
      <c r="T253" s="18" t="e">
        <f t="shared" si="63"/>
        <v>#VALUE!</v>
      </c>
      <c r="U253" s="26" t="str">
        <f t="shared" si="64"/>
        <v>OK</v>
      </c>
      <c r="V253" s="21" t="str">
        <f>IF(X253="","",IF(Lookups!$A$16=0,"Main Site not selected",Lookups!$A$16))</f>
        <v/>
      </c>
      <c r="W253" s="21" t="str">
        <f>IF(X253="","",IF(Lookups!$A$17=0,"Main Site not selected",Lookups!$A$17))</f>
        <v/>
      </c>
      <c r="X253" s="60" t="str">
        <f t="shared" si="65"/>
        <v/>
      </c>
      <c r="Y253" s="59" t="str">
        <f t="shared" si="70"/>
        <v/>
      </c>
      <c r="Z253" s="59" t="str">
        <f t="shared" si="70"/>
        <v/>
      </c>
      <c r="AA253" s="60" t="str">
        <f t="shared" si="70"/>
        <v/>
      </c>
      <c r="AB253" s="60" t="str">
        <f t="shared" si="70"/>
        <v/>
      </c>
      <c r="AC253" s="74" t="str">
        <f t="shared" si="71"/>
        <v/>
      </c>
      <c r="AD253" s="74" t="str">
        <f t="shared" si="71"/>
        <v/>
      </c>
      <c r="AE253" s="75" t="str">
        <f t="shared" si="71"/>
        <v/>
      </c>
      <c r="AF253" s="60" t="str">
        <f t="shared" si="67"/>
        <v/>
      </c>
      <c r="AG253" s="60" t="str">
        <f>IFERROR(IF(X253&lt;&gt;"",IF(AF253&lt;&gt;"",VLOOKUP(AF253,'big site list'!$B$2:$C$343,2,FALSE),""),""),Preplist!$F$21)</f>
        <v/>
      </c>
      <c r="AI253" s="42">
        <v>250</v>
      </c>
      <c r="AM253" s="42" t="str">
        <f>IF(X253&lt;&gt;"",AND($Y253&gt;=DATEVALUE("01/01/1900"),$Y253&lt;Lookups!$A$10),"")</f>
        <v/>
      </c>
      <c r="AN253" s="42" t="str">
        <f>IF(X253&lt;&gt;"",AND($Z253&gt;=DATEVALUE("01/01/2020"),$Z253&lt;=Lookups!$A$10),"")</f>
        <v/>
      </c>
      <c r="AO253" s="42" t="str">
        <f>IF(X253&lt;&gt;"",IFERROR(VLOOKUP(AA253,Lookups!$A$2:$A$6,1,FALSE),FALSE),"")</f>
        <v/>
      </c>
      <c r="AP253" s="42" t="b">
        <f t="shared" si="68"/>
        <v>1</v>
      </c>
      <c r="AQ253" s="42" t="str">
        <f>IF(X253&lt;&gt;"",IFERROR(VLOOKUP(AC253,Lookups!$A$24:$A$26,1,FALSE),FALSE),"")</f>
        <v/>
      </c>
      <c r="AR253" s="42" t="str">
        <f>IF(X253&lt;&gt;"",IFERROR(VLOOKUP(AD253,Lookups!$A$30:$A$34,1,FALSE),FALSE),"")</f>
        <v/>
      </c>
      <c r="AS253" s="42" t="str">
        <f>IF(X253&lt;&gt;"",AND($AE253&gt;=DATEVALUE("01/01/2020"),$AE253&lt;=Lookups!$A$10),"")</f>
        <v/>
      </c>
    </row>
    <row r="254" spans="1:45" x14ac:dyDescent="0.35">
      <c r="A254" s="41"/>
      <c r="B254" s="67"/>
      <c r="C254" s="40"/>
      <c r="D254" s="69"/>
      <c r="E254" s="40"/>
      <c r="F254" s="70"/>
      <c r="G254" s="36"/>
      <c r="H254" s="53"/>
      <c r="I254" s="36"/>
      <c r="J254" s="36"/>
      <c r="K254" s="72"/>
      <c r="L254" s="83"/>
      <c r="M254" s="62" t="str">
        <f t="shared" si="56"/>
        <v/>
      </c>
      <c r="N254" s="18" t="str">
        <f t="shared" si="57"/>
        <v/>
      </c>
      <c r="O254" s="18" t="e">
        <f t="shared" si="58"/>
        <v>#VALUE!</v>
      </c>
      <c r="P254" s="18" t="e">
        <f t="shared" si="59"/>
        <v>#VALUE!</v>
      </c>
      <c r="Q254" s="18" t="str">
        <f t="shared" si="60"/>
        <v/>
      </c>
      <c r="R254" s="18" t="e">
        <f t="shared" si="61"/>
        <v>#VALUE!</v>
      </c>
      <c r="S254" s="18">
        <f t="shared" si="62"/>
        <v>0</v>
      </c>
      <c r="T254" s="18" t="e">
        <f t="shared" si="63"/>
        <v>#VALUE!</v>
      </c>
      <c r="U254" s="26" t="str">
        <f t="shared" si="64"/>
        <v>OK</v>
      </c>
      <c r="V254" s="21" t="str">
        <f>IF(X254="","",IF(Lookups!$A$16=0,"Main Site not selected",Lookups!$A$16))</f>
        <v/>
      </c>
      <c r="W254" s="21" t="str">
        <f>IF(X254="","",IF(Lookups!$A$17=0,"Main Site not selected",Lookups!$A$17))</f>
        <v/>
      </c>
      <c r="X254" s="60" t="str">
        <f t="shared" si="65"/>
        <v/>
      </c>
      <c r="Y254" s="59" t="str">
        <f t="shared" si="70"/>
        <v/>
      </c>
      <c r="Z254" s="59" t="str">
        <f t="shared" si="70"/>
        <v/>
      </c>
      <c r="AA254" s="60" t="str">
        <f t="shared" si="70"/>
        <v/>
      </c>
      <c r="AB254" s="60" t="str">
        <f t="shared" si="70"/>
        <v/>
      </c>
      <c r="AC254" s="74" t="str">
        <f t="shared" si="71"/>
        <v/>
      </c>
      <c r="AD254" s="74" t="str">
        <f t="shared" si="71"/>
        <v/>
      </c>
      <c r="AE254" s="75" t="str">
        <f t="shared" si="71"/>
        <v/>
      </c>
      <c r="AF254" s="60" t="str">
        <f t="shared" si="67"/>
        <v/>
      </c>
      <c r="AG254" s="60" t="str">
        <f>IFERROR(IF(X254&lt;&gt;"",IF(AF254&lt;&gt;"",VLOOKUP(AF254,'big site list'!$B$2:$C$343,2,FALSE),""),""),Preplist!$F$21)</f>
        <v/>
      </c>
      <c r="AI254" s="42">
        <v>251</v>
      </c>
      <c r="AM254" s="42" t="str">
        <f>IF(X254&lt;&gt;"",AND($Y254&gt;=DATEVALUE("01/01/1900"),$Y254&lt;Lookups!$A$10),"")</f>
        <v/>
      </c>
      <c r="AN254" s="42" t="str">
        <f>IF(X254&lt;&gt;"",AND($Z254&gt;=DATEVALUE("01/01/2020"),$Z254&lt;=Lookups!$A$10),"")</f>
        <v/>
      </c>
      <c r="AO254" s="42" t="str">
        <f>IF(X254&lt;&gt;"",IFERROR(VLOOKUP(AA254,Lookups!$A$2:$A$6,1,FALSE),FALSE),"")</f>
        <v/>
      </c>
      <c r="AP254" s="42" t="b">
        <f t="shared" si="68"/>
        <v>1</v>
      </c>
      <c r="AQ254" s="42" t="str">
        <f>IF(X254&lt;&gt;"",IFERROR(VLOOKUP(AC254,Lookups!$A$24:$A$26,1,FALSE),FALSE),"")</f>
        <v/>
      </c>
      <c r="AR254" s="42" t="str">
        <f>IF(X254&lt;&gt;"",IFERROR(VLOOKUP(AD254,Lookups!$A$30:$A$34,1,FALSE),FALSE),"")</f>
        <v/>
      </c>
      <c r="AS254" s="42" t="str">
        <f>IF(X254&lt;&gt;"",AND($AE254&gt;=DATEVALUE("01/01/2020"),$AE254&lt;=Lookups!$A$10),"")</f>
        <v/>
      </c>
    </row>
    <row r="255" spans="1:45" x14ac:dyDescent="0.35">
      <c r="A255" s="41"/>
      <c r="B255" s="67"/>
      <c r="C255" s="40"/>
      <c r="D255" s="69"/>
      <c r="E255" s="40"/>
      <c r="F255" s="70"/>
      <c r="G255" s="36"/>
      <c r="H255" s="53"/>
      <c r="I255" s="36"/>
      <c r="J255" s="36"/>
      <c r="K255" s="72"/>
      <c r="L255" s="83"/>
      <c r="M255" s="62" t="str">
        <f t="shared" si="56"/>
        <v/>
      </c>
      <c r="N255" s="18" t="str">
        <f t="shared" si="57"/>
        <v/>
      </c>
      <c r="O255" s="18" t="e">
        <f t="shared" si="58"/>
        <v>#VALUE!</v>
      </c>
      <c r="P255" s="18" t="e">
        <f t="shared" si="59"/>
        <v>#VALUE!</v>
      </c>
      <c r="Q255" s="18" t="str">
        <f t="shared" si="60"/>
        <v/>
      </c>
      <c r="R255" s="18" t="e">
        <f t="shared" si="61"/>
        <v>#VALUE!</v>
      </c>
      <c r="S255" s="18">
        <f t="shared" si="62"/>
        <v>0</v>
      </c>
      <c r="T255" s="18" t="e">
        <f t="shared" si="63"/>
        <v>#VALUE!</v>
      </c>
      <c r="U255" s="26" t="str">
        <f t="shared" si="64"/>
        <v>OK</v>
      </c>
      <c r="V255" s="21" t="str">
        <f>IF(X255="","",IF(Lookups!$A$16=0,"Main Site not selected",Lookups!$A$16))</f>
        <v/>
      </c>
      <c r="W255" s="21" t="str">
        <f>IF(X255="","",IF(Lookups!$A$17=0,"Main Site not selected",Lookups!$A$17))</f>
        <v/>
      </c>
      <c r="X255" s="60" t="str">
        <f t="shared" si="65"/>
        <v/>
      </c>
      <c r="Y255" s="59" t="str">
        <f t="shared" si="70"/>
        <v/>
      </c>
      <c r="Z255" s="59" t="str">
        <f t="shared" si="70"/>
        <v/>
      </c>
      <c r="AA255" s="60" t="str">
        <f t="shared" si="70"/>
        <v/>
      </c>
      <c r="AB255" s="60" t="str">
        <f t="shared" si="70"/>
        <v/>
      </c>
      <c r="AC255" s="74" t="str">
        <f t="shared" si="71"/>
        <v/>
      </c>
      <c r="AD255" s="74" t="str">
        <f t="shared" si="71"/>
        <v/>
      </c>
      <c r="AE255" s="75" t="str">
        <f t="shared" si="71"/>
        <v/>
      </c>
      <c r="AF255" s="60" t="str">
        <f t="shared" si="67"/>
        <v/>
      </c>
      <c r="AG255" s="60" t="str">
        <f>IFERROR(IF(X255&lt;&gt;"",IF(AF255&lt;&gt;"",VLOOKUP(AF255,'big site list'!$B$2:$C$343,2,FALSE),""),""),Preplist!$F$21)</f>
        <v/>
      </c>
      <c r="AI255" s="42">
        <v>252</v>
      </c>
      <c r="AM255" s="42" t="str">
        <f>IF(X255&lt;&gt;"",AND($Y255&gt;=DATEVALUE("01/01/1900"),$Y255&lt;Lookups!$A$10),"")</f>
        <v/>
      </c>
      <c r="AN255" s="42" t="str">
        <f>IF(X255&lt;&gt;"",AND($Z255&gt;=DATEVALUE("01/01/2020"),$Z255&lt;=Lookups!$A$10),"")</f>
        <v/>
      </c>
      <c r="AO255" s="42" t="str">
        <f>IF(X255&lt;&gt;"",IFERROR(VLOOKUP(AA255,Lookups!$A$2:$A$6,1,FALSE),FALSE),"")</f>
        <v/>
      </c>
      <c r="AP255" s="42" t="b">
        <f t="shared" si="68"/>
        <v>1</v>
      </c>
      <c r="AQ255" s="42" t="str">
        <f>IF(X255&lt;&gt;"",IFERROR(VLOOKUP(AC255,Lookups!$A$24:$A$26,1,FALSE),FALSE),"")</f>
        <v/>
      </c>
      <c r="AR255" s="42" t="str">
        <f>IF(X255&lt;&gt;"",IFERROR(VLOOKUP(AD255,Lookups!$A$30:$A$34,1,FALSE),FALSE),"")</f>
        <v/>
      </c>
      <c r="AS255" s="42" t="str">
        <f>IF(X255&lt;&gt;"",AND($AE255&gt;=DATEVALUE("01/01/2020"),$AE255&lt;=Lookups!$A$10),"")</f>
        <v/>
      </c>
    </row>
    <row r="256" spans="1:45" x14ac:dyDescent="0.35">
      <c r="A256" s="41"/>
      <c r="B256" s="67"/>
      <c r="C256" s="40"/>
      <c r="D256" s="69"/>
      <c r="E256" s="40"/>
      <c r="F256" s="70"/>
      <c r="G256" s="36"/>
      <c r="H256" s="53"/>
      <c r="I256" s="36"/>
      <c r="J256" s="36"/>
      <c r="K256" s="72"/>
      <c r="L256" s="83"/>
      <c r="M256" s="62" t="str">
        <f t="shared" si="56"/>
        <v/>
      </c>
      <c r="N256" s="18" t="str">
        <f t="shared" si="57"/>
        <v/>
      </c>
      <c r="O256" s="18" t="e">
        <f t="shared" si="58"/>
        <v>#VALUE!</v>
      </c>
      <c r="P256" s="18" t="e">
        <f t="shared" si="59"/>
        <v>#VALUE!</v>
      </c>
      <c r="Q256" s="18" t="str">
        <f t="shared" si="60"/>
        <v/>
      </c>
      <c r="R256" s="18" t="e">
        <f t="shared" si="61"/>
        <v>#VALUE!</v>
      </c>
      <c r="S256" s="18">
        <f t="shared" si="62"/>
        <v>0</v>
      </c>
      <c r="T256" s="18" t="e">
        <f t="shared" si="63"/>
        <v>#VALUE!</v>
      </c>
      <c r="U256" s="26" t="str">
        <f t="shared" si="64"/>
        <v>OK</v>
      </c>
      <c r="V256" s="21" t="str">
        <f>IF(X256="","",IF(Lookups!$A$16=0,"Main Site not selected",Lookups!$A$16))</f>
        <v/>
      </c>
      <c r="W256" s="21" t="str">
        <f>IF(X256="","",IF(Lookups!$A$17=0,"Main Site not selected",Lookups!$A$17))</f>
        <v/>
      </c>
      <c r="X256" s="60" t="str">
        <f t="shared" si="65"/>
        <v/>
      </c>
      <c r="Y256" s="59" t="str">
        <f t="shared" si="70"/>
        <v/>
      </c>
      <c r="Z256" s="59" t="str">
        <f t="shared" si="70"/>
        <v/>
      </c>
      <c r="AA256" s="60" t="str">
        <f t="shared" si="70"/>
        <v/>
      </c>
      <c r="AB256" s="60" t="str">
        <f t="shared" si="70"/>
        <v/>
      </c>
      <c r="AC256" s="74" t="str">
        <f t="shared" si="71"/>
        <v/>
      </c>
      <c r="AD256" s="74" t="str">
        <f t="shared" si="71"/>
        <v/>
      </c>
      <c r="AE256" s="75" t="str">
        <f t="shared" si="71"/>
        <v/>
      </c>
      <c r="AF256" s="60" t="str">
        <f t="shared" si="67"/>
        <v/>
      </c>
      <c r="AG256" s="60" t="str">
        <f>IFERROR(IF(X256&lt;&gt;"",IF(AF256&lt;&gt;"",VLOOKUP(AF256,'big site list'!$B$2:$C$343,2,FALSE),""),""),Preplist!$F$21)</f>
        <v/>
      </c>
      <c r="AI256" s="42">
        <v>253</v>
      </c>
      <c r="AM256" s="42" t="str">
        <f>IF(X256&lt;&gt;"",AND($Y256&gt;=DATEVALUE("01/01/1900"),$Y256&lt;Lookups!$A$10),"")</f>
        <v/>
      </c>
      <c r="AN256" s="42" t="str">
        <f>IF(X256&lt;&gt;"",AND($Z256&gt;=DATEVALUE("01/01/2020"),$Z256&lt;=Lookups!$A$10),"")</f>
        <v/>
      </c>
      <c r="AO256" s="42" t="str">
        <f>IF(X256&lt;&gt;"",IFERROR(VLOOKUP(AA256,Lookups!$A$2:$A$6,1,FALSE),FALSE),"")</f>
        <v/>
      </c>
      <c r="AP256" s="42" t="b">
        <f t="shared" si="68"/>
        <v>1</v>
      </c>
      <c r="AQ256" s="42" t="str">
        <f>IF(X256&lt;&gt;"",IFERROR(VLOOKUP(AC256,Lookups!$A$24:$A$26,1,FALSE),FALSE),"")</f>
        <v/>
      </c>
      <c r="AR256" s="42" t="str">
        <f>IF(X256&lt;&gt;"",IFERROR(VLOOKUP(AD256,Lookups!$A$30:$A$34,1,FALSE),FALSE),"")</f>
        <v/>
      </c>
      <c r="AS256" s="42" t="str">
        <f>IF(X256&lt;&gt;"",AND($AE256&gt;=DATEVALUE("01/01/2020"),$AE256&lt;=Lookups!$A$10),"")</f>
        <v/>
      </c>
    </row>
    <row r="257" spans="1:46" x14ac:dyDescent="0.35">
      <c r="A257" s="41"/>
      <c r="B257" s="67"/>
      <c r="C257" s="40"/>
      <c r="D257" s="69"/>
      <c r="E257" s="40"/>
      <c r="F257" s="70"/>
      <c r="G257" s="36"/>
      <c r="H257" s="53"/>
      <c r="I257" s="36"/>
      <c r="J257" s="36"/>
      <c r="K257" s="72"/>
      <c r="L257" s="83"/>
      <c r="M257" s="62" t="str">
        <f t="shared" si="56"/>
        <v/>
      </c>
      <c r="N257" s="18" t="str">
        <f t="shared" si="57"/>
        <v/>
      </c>
      <c r="O257" s="18" t="e">
        <f t="shared" si="58"/>
        <v>#VALUE!</v>
      </c>
      <c r="P257" s="18" t="e">
        <f t="shared" si="59"/>
        <v>#VALUE!</v>
      </c>
      <c r="Q257" s="18" t="str">
        <f t="shared" si="60"/>
        <v/>
      </c>
      <c r="R257" s="18" t="e">
        <f t="shared" si="61"/>
        <v>#VALUE!</v>
      </c>
      <c r="S257" s="18">
        <f t="shared" si="62"/>
        <v>0</v>
      </c>
      <c r="T257" s="18" t="e">
        <f t="shared" si="63"/>
        <v>#VALUE!</v>
      </c>
      <c r="U257" s="26" t="str">
        <f t="shared" si="64"/>
        <v>OK</v>
      </c>
      <c r="V257" s="21" t="str">
        <f>IF(X257="","",IF(Lookups!$A$16=0,"Main Site not selected",Lookups!$A$16))</f>
        <v/>
      </c>
      <c r="W257" s="21" t="str">
        <f>IF(X257="","",IF(Lookups!$A$17=0,"Main Site not selected",Lookups!$A$17))</f>
        <v/>
      </c>
      <c r="X257" s="60" t="str">
        <f t="shared" si="65"/>
        <v/>
      </c>
      <c r="Y257" s="59" t="str">
        <f t="shared" si="70"/>
        <v/>
      </c>
      <c r="Z257" s="59" t="str">
        <f t="shared" si="70"/>
        <v/>
      </c>
      <c r="AA257" s="60" t="str">
        <f t="shared" si="70"/>
        <v/>
      </c>
      <c r="AB257" s="60" t="str">
        <f t="shared" si="70"/>
        <v/>
      </c>
      <c r="AC257" s="74" t="str">
        <f t="shared" si="71"/>
        <v/>
      </c>
      <c r="AD257" s="74" t="str">
        <f t="shared" si="71"/>
        <v/>
      </c>
      <c r="AE257" s="75" t="str">
        <f t="shared" si="71"/>
        <v/>
      </c>
      <c r="AF257" s="60" t="str">
        <f t="shared" si="67"/>
        <v/>
      </c>
      <c r="AG257" s="60" t="str">
        <f>IFERROR(IF(X257&lt;&gt;"",IF(AF257&lt;&gt;"",VLOOKUP(AF257,'big site list'!$B$2:$C$343,2,FALSE),""),""),Preplist!$F$21)</f>
        <v/>
      </c>
      <c r="AI257" s="42">
        <v>254</v>
      </c>
      <c r="AM257" s="42" t="str">
        <f>IF(X257&lt;&gt;"",AND($Y257&gt;=DATEVALUE("01/01/1900"),$Y257&lt;Lookups!$A$10),"")</f>
        <v/>
      </c>
      <c r="AN257" s="42" t="str">
        <f>IF(X257&lt;&gt;"",AND($Z257&gt;=DATEVALUE("01/01/2020"),$Z257&lt;=Lookups!$A$10),"")</f>
        <v/>
      </c>
      <c r="AO257" s="42" t="str">
        <f>IF(X257&lt;&gt;"",IFERROR(VLOOKUP(AA257,Lookups!$A$2:$A$6,1,FALSE),FALSE),"")</f>
        <v/>
      </c>
      <c r="AP257" s="42" t="b">
        <f t="shared" si="68"/>
        <v>1</v>
      </c>
      <c r="AQ257" s="42" t="str">
        <f>IF(X257&lt;&gt;"",IFERROR(VLOOKUP(AC257,Lookups!$A$24:$A$26,1,FALSE),FALSE),"")</f>
        <v/>
      </c>
      <c r="AR257" s="42" t="str">
        <f>IF(X257&lt;&gt;"",IFERROR(VLOOKUP(AD257,Lookups!$A$30:$A$34,1,FALSE),FALSE),"")</f>
        <v/>
      </c>
      <c r="AS257" s="42" t="str">
        <f>IF(X257&lt;&gt;"",AND($AE257&gt;=DATEVALUE("01/01/2020"),$AE257&lt;=Lookups!$A$10),"")</f>
        <v/>
      </c>
    </row>
    <row r="258" spans="1:46" x14ac:dyDescent="0.35">
      <c r="A258" s="41"/>
      <c r="B258" s="67"/>
      <c r="C258" s="40"/>
      <c r="D258" s="69"/>
      <c r="E258" s="40"/>
      <c r="F258" s="70"/>
      <c r="G258" s="36"/>
      <c r="H258" s="53"/>
      <c r="I258" s="36"/>
      <c r="J258" s="36"/>
      <c r="K258" s="72"/>
      <c r="L258" s="83"/>
      <c r="M258" s="62" t="str">
        <f t="shared" si="56"/>
        <v/>
      </c>
      <c r="N258" s="18" t="str">
        <f t="shared" si="57"/>
        <v/>
      </c>
      <c r="O258" s="18" t="e">
        <f t="shared" si="58"/>
        <v>#VALUE!</v>
      </c>
      <c r="P258" s="18" t="e">
        <f t="shared" si="59"/>
        <v>#VALUE!</v>
      </c>
      <c r="Q258" s="18" t="str">
        <f t="shared" si="60"/>
        <v/>
      </c>
      <c r="R258" s="18" t="e">
        <f t="shared" si="61"/>
        <v>#VALUE!</v>
      </c>
      <c r="S258" s="18">
        <f t="shared" si="62"/>
        <v>0</v>
      </c>
      <c r="T258" s="18" t="e">
        <f t="shared" si="63"/>
        <v>#VALUE!</v>
      </c>
      <c r="U258" s="26" t="str">
        <f t="shared" si="64"/>
        <v>OK</v>
      </c>
      <c r="V258" s="21" t="str">
        <f>IF(X258="","",IF(Lookups!$A$16=0,"Main Site not selected",Lookups!$A$16))</f>
        <v/>
      </c>
      <c r="W258" s="21" t="str">
        <f>IF(X258="","",IF(Lookups!$A$17=0,"Main Site not selected",Lookups!$A$17))</f>
        <v/>
      </c>
      <c r="X258" s="60" t="str">
        <f t="shared" si="65"/>
        <v/>
      </c>
      <c r="Y258" s="59" t="str">
        <f t="shared" si="70"/>
        <v/>
      </c>
      <c r="Z258" s="59" t="str">
        <f t="shared" si="70"/>
        <v/>
      </c>
      <c r="AA258" s="60" t="str">
        <f t="shared" si="70"/>
        <v/>
      </c>
      <c r="AB258" s="60" t="str">
        <f t="shared" si="70"/>
        <v/>
      </c>
      <c r="AC258" s="74" t="str">
        <f t="shared" si="71"/>
        <v/>
      </c>
      <c r="AD258" s="74" t="str">
        <f t="shared" si="71"/>
        <v/>
      </c>
      <c r="AE258" s="75" t="str">
        <f t="shared" si="71"/>
        <v/>
      </c>
      <c r="AF258" s="60" t="str">
        <f t="shared" si="67"/>
        <v/>
      </c>
      <c r="AG258" s="60" t="str">
        <f>IFERROR(IF(X258&lt;&gt;"",IF(AF258&lt;&gt;"",VLOOKUP(AF258,'big site list'!$B$2:$C$343,2,FALSE),""),""),Preplist!$F$21)</f>
        <v/>
      </c>
      <c r="AI258" s="42">
        <v>255</v>
      </c>
      <c r="AM258" s="42" t="str">
        <f>IF(X258&lt;&gt;"",AND($Y258&gt;=DATEVALUE("01/01/1900"),$Y258&lt;Lookups!$A$10),"")</f>
        <v/>
      </c>
      <c r="AN258" s="42" t="str">
        <f>IF(X258&lt;&gt;"",AND($Z258&gt;=DATEVALUE("01/01/2020"),$Z258&lt;=Lookups!$A$10),"")</f>
        <v/>
      </c>
      <c r="AO258" s="42" t="str">
        <f>IF(X258&lt;&gt;"",IFERROR(VLOOKUP(AA258,Lookups!$A$2:$A$6,1,FALSE),FALSE),"")</f>
        <v/>
      </c>
      <c r="AP258" s="42" t="b">
        <f t="shared" si="68"/>
        <v>1</v>
      </c>
      <c r="AQ258" s="42" t="str">
        <f>IF(X258&lt;&gt;"",IFERROR(VLOOKUP(AC258,Lookups!$A$24:$A$26,1,FALSE),FALSE),"")</f>
        <v/>
      </c>
      <c r="AR258" s="42" t="str">
        <f>IF(X258&lt;&gt;"",IFERROR(VLOOKUP(AD258,Lookups!$A$30:$A$34,1,FALSE),FALSE),"")</f>
        <v/>
      </c>
      <c r="AS258" s="42" t="str">
        <f>IF(X258&lt;&gt;"",AND($AE258&gt;=DATEVALUE("01/01/2020"),$AE258&lt;=Lookups!$A$10),"")</f>
        <v/>
      </c>
    </row>
    <row r="259" spans="1:46" s="88" customFormat="1" x14ac:dyDescent="0.35">
      <c r="A259" s="92"/>
      <c r="B259" s="92"/>
      <c r="C259" s="92"/>
      <c r="D259" s="92"/>
      <c r="E259" s="92"/>
      <c r="F259" s="92"/>
      <c r="G259" s="92"/>
      <c r="H259" s="92"/>
      <c r="I259" s="92"/>
      <c r="J259" s="92"/>
      <c r="K259" s="92"/>
      <c r="L259" s="92"/>
      <c r="M259" s="92"/>
      <c r="N259" s="92"/>
      <c r="O259" s="92"/>
      <c r="P259" s="92"/>
      <c r="Q259" s="92"/>
      <c r="R259" s="92"/>
      <c r="S259" s="92"/>
      <c r="T259" s="92"/>
      <c r="V259" s="92"/>
      <c r="W259" s="92"/>
      <c r="Y259" s="93"/>
      <c r="Z259" s="93"/>
      <c r="AC259" s="90"/>
      <c r="AD259" s="90"/>
      <c r="AE259" s="90"/>
    </row>
    <row r="260" spans="1:46" s="88" customFormat="1" x14ac:dyDescent="0.35">
      <c r="A260" s="92"/>
      <c r="B260" s="92"/>
      <c r="C260" s="92"/>
      <c r="D260" s="92"/>
      <c r="E260" s="92"/>
      <c r="F260" s="92"/>
      <c r="G260" s="92"/>
      <c r="H260" s="92"/>
      <c r="I260" s="92"/>
      <c r="J260" s="92"/>
      <c r="K260" s="92"/>
      <c r="L260" s="92"/>
      <c r="M260" s="92"/>
      <c r="N260" s="92"/>
      <c r="O260" s="92"/>
      <c r="P260" s="92"/>
      <c r="Q260" s="92"/>
      <c r="R260" s="92"/>
      <c r="S260" s="92"/>
      <c r="T260" s="92"/>
      <c r="V260" s="92"/>
      <c r="W260" s="92"/>
      <c r="Y260" s="93"/>
      <c r="Z260" s="93"/>
      <c r="AC260" s="90"/>
      <c r="AD260" s="90"/>
      <c r="AE260" s="90"/>
    </row>
    <row r="261" spans="1:46" s="88" customFormat="1" x14ac:dyDescent="0.35">
      <c r="A261" s="92"/>
      <c r="B261" s="92"/>
      <c r="C261" s="92"/>
      <c r="D261" s="92"/>
      <c r="E261" s="92"/>
      <c r="F261" s="92"/>
      <c r="G261" s="92"/>
      <c r="H261" s="92"/>
      <c r="I261" s="92"/>
      <c r="J261" s="92"/>
      <c r="K261" s="92"/>
      <c r="L261" s="92"/>
      <c r="M261" s="92"/>
      <c r="N261" s="92"/>
      <c r="O261" s="92"/>
      <c r="P261" s="92"/>
      <c r="Q261" s="92"/>
      <c r="R261" s="92"/>
      <c r="S261" s="92"/>
      <c r="T261" s="92"/>
      <c r="V261" s="92"/>
      <c r="W261" s="92"/>
      <c r="Y261" s="93"/>
      <c r="Z261" s="93"/>
      <c r="AC261" s="90"/>
      <c r="AD261" s="90"/>
      <c r="AE261" s="90"/>
    </row>
    <row r="262" spans="1:46" s="88" customFormat="1" x14ac:dyDescent="0.35">
      <c r="A262" s="92"/>
      <c r="B262" s="92"/>
      <c r="C262" s="92"/>
      <c r="D262" s="92"/>
      <c r="E262" s="92"/>
      <c r="F262" s="92"/>
      <c r="G262" s="92"/>
      <c r="H262" s="92"/>
      <c r="I262" s="92"/>
      <c r="J262" s="92"/>
      <c r="K262" s="92"/>
      <c r="L262" s="92"/>
      <c r="M262" s="92"/>
      <c r="N262" s="92"/>
      <c r="O262" s="92"/>
      <c r="P262" s="92"/>
      <c r="Q262" s="92"/>
      <c r="R262" s="92"/>
      <c r="S262" s="92"/>
      <c r="T262" s="92"/>
      <c r="V262" s="92"/>
      <c r="W262" s="92"/>
      <c r="Y262" s="93"/>
      <c r="Z262" s="93"/>
      <c r="AC262" s="90"/>
      <c r="AD262" s="90"/>
      <c r="AE262" s="90"/>
    </row>
    <row r="263" spans="1:46" s="88" customFormat="1" x14ac:dyDescent="0.35">
      <c r="A263" s="92"/>
      <c r="B263" s="92"/>
      <c r="C263" s="92"/>
      <c r="D263" s="92"/>
      <c r="E263" s="92"/>
      <c r="F263" s="92"/>
      <c r="G263" s="92"/>
      <c r="H263" s="92"/>
      <c r="I263" s="92"/>
      <c r="J263" s="92"/>
      <c r="K263" s="92"/>
      <c r="L263" s="92"/>
      <c r="M263" s="92"/>
      <c r="N263" s="92"/>
      <c r="O263" s="92"/>
      <c r="P263" s="92"/>
      <c r="Q263" s="92"/>
      <c r="R263" s="92"/>
      <c r="S263" s="92"/>
      <c r="T263" s="92"/>
      <c r="V263" s="92"/>
      <c r="W263" s="92"/>
      <c r="Y263" s="93"/>
      <c r="Z263" s="93"/>
      <c r="AC263" s="90"/>
      <c r="AD263" s="90"/>
      <c r="AE263" s="90"/>
    </row>
    <row r="264" spans="1:46" s="88" customFormat="1" x14ac:dyDescent="0.35">
      <c r="A264" s="92"/>
      <c r="B264" s="92"/>
      <c r="C264" s="92"/>
      <c r="D264" s="92"/>
      <c r="E264" s="92"/>
      <c r="F264" s="92"/>
      <c r="G264" s="92"/>
      <c r="H264" s="92"/>
      <c r="I264" s="92"/>
      <c r="J264" s="92"/>
      <c r="K264" s="92"/>
      <c r="L264" s="92"/>
      <c r="M264" s="92"/>
      <c r="N264" s="92"/>
      <c r="O264" s="92"/>
      <c r="P264" s="92"/>
      <c r="Q264" s="92"/>
      <c r="R264" s="92"/>
      <c r="S264" s="92"/>
      <c r="T264" s="92"/>
      <c r="V264" s="92"/>
      <c r="W264" s="92"/>
      <c r="Y264" s="93"/>
      <c r="Z264" s="93"/>
      <c r="AC264" s="90"/>
      <c r="AD264" s="90"/>
      <c r="AE264" s="90"/>
    </row>
    <row r="265" spans="1:46" s="88" customFormat="1" x14ac:dyDescent="0.35">
      <c r="A265" s="92"/>
      <c r="B265" s="92"/>
      <c r="C265" s="92"/>
      <c r="D265" s="92"/>
      <c r="E265" s="92"/>
      <c r="F265" s="92"/>
      <c r="G265" s="92"/>
      <c r="H265" s="92"/>
      <c r="I265" s="92"/>
      <c r="J265" s="92"/>
      <c r="K265" s="92"/>
      <c r="L265" s="92"/>
      <c r="M265" s="92"/>
      <c r="N265" s="92"/>
      <c r="O265" s="92"/>
      <c r="P265" s="92"/>
      <c r="Q265" s="92"/>
      <c r="R265" s="92"/>
      <c r="S265" s="92"/>
      <c r="T265" s="92"/>
      <c r="V265" s="92"/>
      <c r="W265" s="92"/>
      <c r="Y265" s="93"/>
      <c r="Z265" s="93"/>
      <c r="AC265" s="90"/>
      <c r="AD265" s="90"/>
      <c r="AE265" s="90"/>
    </row>
    <row r="266" spans="1:46" s="88" customFormat="1" x14ac:dyDescent="0.35">
      <c r="A266" s="92"/>
      <c r="B266" s="92"/>
      <c r="C266" s="92"/>
      <c r="D266" s="92"/>
      <c r="E266" s="92"/>
      <c r="F266" s="92"/>
      <c r="G266" s="92"/>
      <c r="H266" s="92"/>
      <c r="I266" s="92"/>
      <c r="J266" s="92"/>
      <c r="K266" s="92"/>
      <c r="L266" s="92"/>
      <c r="M266" s="92"/>
      <c r="N266" s="92"/>
      <c r="O266" s="92"/>
      <c r="P266" s="92"/>
      <c r="Q266" s="92"/>
      <c r="R266" s="92"/>
      <c r="S266" s="92"/>
      <c r="T266" s="92"/>
      <c r="V266" s="92"/>
      <c r="W266" s="92"/>
      <c r="Y266" s="93"/>
      <c r="Z266" s="93"/>
      <c r="AC266" s="90"/>
      <c r="AD266" s="90"/>
      <c r="AE266" s="90"/>
    </row>
    <row r="267" spans="1:46" s="88" customFormat="1" x14ac:dyDescent="0.35">
      <c r="A267" s="92"/>
      <c r="B267" s="92"/>
      <c r="C267" s="92"/>
      <c r="D267" s="92"/>
      <c r="E267" s="92"/>
      <c r="F267" s="92"/>
      <c r="G267" s="92"/>
      <c r="H267" s="92"/>
      <c r="I267" s="92"/>
      <c r="J267" s="92"/>
      <c r="K267" s="92"/>
      <c r="L267" s="92"/>
      <c r="M267" s="92"/>
      <c r="N267" s="92"/>
      <c r="O267" s="92"/>
      <c r="P267" s="92"/>
      <c r="Q267" s="92"/>
      <c r="R267" s="92"/>
      <c r="S267" s="92"/>
      <c r="T267" s="92"/>
      <c r="V267" s="92"/>
      <c r="W267" s="92"/>
      <c r="Y267" s="93"/>
      <c r="Z267" s="93"/>
      <c r="AC267" s="90"/>
      <c r="AD267" s="90"/>
      <c r="AE267" s="90"/>
    </row>
    <row r="268" spans="1:46" s="88" customFormat="1" x14ac:dyDescent="0.35">
      <c r="A268" s="92"/>
      <c r="B268" s="92"/>
      <c r="C268" s="92"/>
      <c r="D268" s="92"/>
      <c r="E268" s="92"/>
      <c r="F268" s="92"/>
      <c r="G268" s="92"/>
      <c r="H268" s="92"/>
      <c r="I268" s="92"/>
      <c r="J268" s="92"/>
      <c r="K268" s="92"/>
      <c r="L268" s="92"/>
      <c r="M268" s="92"/>
      <c r="N268" s="92"/>
      <c r="O268" s="92"/>
      <c r="P268" s="92"/>
      <c r="Q268" s="92"/>
      <c r="R268" s="92"/>
      <c r="S268" s="92"/>
      <c r="T268" s="92"/>
      <c r="V268" s="92"/>
      <c r="W268" s="92"/>
      <c r="Y268" s="93"/>
      <c r="Z268" s="93"/>
      <c r="AC268" s="90"/>
      <c r="AD268" s="90"/>
      <c r="AE268" s="90"/>
    </row>
    <row r="269" spans="1:46" s="88" customFormat="1" x14ac:dyDescent="0.35">
      <c r="A269" s="92"/>
      <c r="B269" s="92"/>
      <c r="C269" s="92"/>
      <c r="D269" s="92"/>
      <c r="E269" s="92"/>
      <c r="F269" s="92"/>
      <c r="G269" s="92"/>
      <c r="H269" s="92"/>
      <c r="I269" s="92"/>
      <c r="J269" s="92"/>
      <c r="K269" s="92"/>
      <c r="L269" s="92"/>
      <c r="M269" s="92"/>
      <c r="N269" s="92"/>
      <c r="O269" s="92"/>
      <c r="P269" s="92"/>
      <c r="Q269" s="92"/>
      <c r="R269" s="92"/>
      <c r="S269" s="92"/>
      <c r="T269" s="92"/>
      <c r="V269" s="92"/>
      <c r="W269" s="92"/>
      <c r="Y269" s="93"/>
      <c r="Z269" s="93"/>
      <c r="AC269" s="90"/>
      <c r="AD269" s="90"/>
      <c r="AE269" s="90"/>
    </row>
    <row r="270" spans="1:46" s="88" customFormat="1" x14ac:dyDescent="0.35">
      <c r="A270" s="44"/>
      <c r="B270" s="44"/>
      <c r="C270" s="44"/>
      <c r="D270" s="44"/>
      <c r="E270" s="44"/>
      <c r="F270" s="44"/>
      <c r="G270" s="44"/>
      <c r="H270" s="44"/>
      <c r="I270" s="44"/>
      <c r="J270" s="44"/>
      <c r="K270" s="44"/>
      <c r="L270" s="44"/>
      <c r="M270" s="44"/>
      <c r="N270" s="44"/>
      <c r="O270" s="44"/>
      <c r="P270" s="44"/>
      <c r="Q270" s="44"/>
      <c r="R270" s="44"/>
      <c r="S270" s="44"/>
      <c r="T270" s="44"/>
      <c r="U270" s="42"/>
      <c r="V270" s="44"/>
      <c r="W270" s="44"/>
      <c r="X270" s="42"/>
      <c r="Y270" s="59"/>
      <c r="Z270" s="59"/>
      <c r="AA270" s="42"/>
      <c r="AB270" s="42"/>
      <c r="AC270" s="58"/>
      <c r="AD270" s="58"/>
      <c r="AE270" s="58"/>
      <c r="AF270" s="42"/>
      <c r="AG270" s="42"/>
      <c r="AH270" s="42"/>
      <c r="AI270" s="42"/>
      <c r="AJ270" s="42"/>
      <c r="AK270" s="42"/>
      <c r="AL270" s="42"/>
      <c r="AM270" s="42"/>
      <c r="AN270" s="42"/>
      <c r="AO270" s="42"/>
      <c r="AP270" s="42"/>
      <c r="AQ270" s="42"/>
      <c r="AR270" s="42"/>
      <c r="AS270" s="42"/>
      <c r="AT270" s="42"/>
    </row>
    <row r="271" spans="1:46" s="88" customFormat="1" x14ac:dyDescent="0.35">
      <c r="A271" s="44"/>
      <c r="B271" s="44"/>
      <c r="C271" s="44"/>
      <c r="D271" s="44"/>
      <c r="E271" s="44"/>
      <c r="F271" s="44"/>
      <c r="G271" s="44"/>
      <c r="H271" s="44"/>
      <c r="I271" s="44"/>
      <c r="J271" s="44"/>
      <c r="K271" s="44"/>
      <c r="L271" s="44"/>
      <c r="M271" s="44"/>
      <c r="N271" s="44"/>
      <c r="O271" s="44"/>
      <c r="P271" s="44"/>
      <c r="Q271" s="44"/>
      <c r="R271" s="44"/>
      <c r="S271" s="44"/>
      <c r="T271" s="44"/>
      <c r="U271" s="42"/>
      <c r="V271" s="44"/>
      <c r="W271" s="44"/>
      <c r="X271" s="42"/>
      <c r="Y271" s="59"/>
      <c r="Z271" s="59"/>
      <c r="AA271" s="42"/>
      <c r="AB271" s="42"/>
      <c r="AC271" s="58"/>
      <c r="AD271" s="58"/>
      <c r="AE271" s="58"/>
      <c r="AF271" s="42"/>
      <c r="AG271" s="42"/>
      <c r="AH271" s="42"/>
      <c r="AI271" s="42"/>
      <c r="AJ271" s="42"/>
      <c r="AK271" s="42"/>
      <c r="AL271" s="42"/>
      <c r="AM271" s="42"/>
      <c r="AN271" s="42"/>
      <c r="AO271" s="42"/>
      <c r="AP271" s="42"/>
      <c r="AQ271" s="42"/>
      <c r="AR271" s="42"/>
      <c r="AS271" s="42"/>
      <c r="AT271" s="42"/>
    </row>
    <row r="272" spans="1:46" s="88" customFormat="1" x14ac:dyDescent="0.35">
      <c r="A272" s="44"/>
      <c r="B272" s="44"/>
      <c r="C272" s="44"/>
      <c r="D272" s="44"/>
      <c r="E272" s="44"/>
      <c r="F272" s="44"/>
      <c r="G272" s="44"/>
      <c r="H272" s="44"/>
      <c r="I272" s="44"/>
      <c r="J272" s="44"/>
      <c r="K272" s="44"/>
      <c r="L272" s="44"/>
      <c r="M272" s="44"/>
      <c r="N272" s="44"/>
      <c r="O272" s="44"/>
      <c r="P272" s="44"/>
      <c r="Q272" s="44"/>
      <c r="R272" s="44"/>
      <c r="S272" s="44"/>
      <c r="T272" s="44"/>
      <c r="U272" s="42"/>
      <c r="V272" s="44"/>
      <c r="W272" s="44"/>
      <c r="X272" s="42"/>
      <c r="Y272" s="59"/>
      <c r="Z272" s="59"/>
      <c r="AA272" s="42"/>
      <c r="AB272" s="42"/>
      <c r="AC272" s="58"/>
      <c r="AD272" s="58"/>
      <c r="AE272" s="58"/>
      <c r="AF272" s="42"/>
      <c r="AG272" s="42"/>
      <c r="AH272" s="42"/>
      <c r="AI272" s="42"/>
      <c r="AJ272" s="42"/>
      <c r="AK272" s="42"/>
      <c r="AL272" s="42"/>
      <c r="AM272" s="42"/>
      <c r="AN272" s="42"/>
      <c r="AO272" s="42"/>
      <c r="AP272" s="42"/>
      <c r="AQ272" s="42"/>
      <c r="AR272" s="42"/>
      <c r="AS272" s="42"/>
      <c r="AT272" s="42"/>
    </row>
    <row r="273" spans="1:46" s="88" customFormat="1" x14ac:dyDescent="0.35">
      <c r="A273" s="44"/>
      <c r="B273" s="44"/>
      <c r="C273" s="44"/>
      <c r="D273" s="44"/>
      <c r="E273" s="44"/>
      <c r="F273" s="44"/>
      <c r="G273" s="44"/>
      <c r="H273" s="44"/>
      <c r="I273" s="44"/>
      <c r="J273" s="44"/>
      <c r="K273" s="44"/>
      <c r="L273" s="44"/>
      <c r="M273" s="44"/>
      <c r="N273" s="44"/>
      <c r="O273" s="44"/>
      <c r="P273" s="44"/>
      <c r="Q273" s="44"/>
      <c r="R273" s="44"/>
      <c r="S273" s="44"/>
      <c r="T273" s="44"/>
      <c r="U273" s="42"/>
      <c r="V273" s="44"/>
      <c r="W273" s="44"/>
      <c r="X273" s="42"/>
      <c r="Y273" s="59"/>
      <c r="Z273" s="59"/>
      <c r="AA273" s="42"/>
      <c r="AB273" s="42"/>
      <c r="AC273" s="58"/>
      <c r="AD273" s="58"/>
      <c r="AE273" s="58"/>
      <c r="AF273" s="42"/>
      <c r="AG273" s="42"/>
      <c r="AH273" s="42"/>
      <c r="AI273" s="42"/>
      <c r="AJ273" s="42"/>
      <c r="AK273" s="42"/>
      <c r="AL273" s="42"/>
      <c r="AM273" s="42"/>
      <c r="AN273" s="42"/>
      <c r="AO273" s="42"/>
      <c r="AP273" s="42"/>
      <c r="AQ273" s="42"/>
      <c r="AR273" s="42"/>
      <c r="AS273" s="42"/>
      <c r="AT273" s="42"/>
    </row>
    <row r="274" spans="1:46" s="88" customFormat="1" x14ac:dyDescent="0.35">
      <c r="A274" s="44"/>
      <c r="B274" s="44"/>
      <c r="C274" s="44"/>
      <c r="D274" s="44"/>
      <c r="E274" s="44"/>
      <c r="F274" s="44"/>
      <c r="G274" s="44"/>
      <c r="H274" s="44"/>
      <c r="I274" s="44"/>
      <c r="J274" s="44"/>
      <c r="K274" s="44"/>
      <c r="L274" s="44"/>
      <c r="M274" s="44"/>
      <c r="N274" s="44"/>
      <c r="O274" s="44"/>
      <c r="P274" s="44"/>
      <c r="Q274" s="44"/>
      <c r="R274" s="44"/>
      <c r="S274" s="44"/>
      <c r="T274" s="44"/>
      <c r="U274" s="42"/>
      <c r="V274" s="44"/>
      <c r="W274" s="44"/>
      <c r="X274" s="42"/>
      <c r="Y274" s="59"/>
      <c r="Z274" s="59"/>
      <c r="AA274" s="42"/>
      <c r="AB274" s="42"/>
      <c r="AC274" s="58"/>
      <c r="AD274" s="58"/>
      <c r="AE274" s="58"/>
      <c r="AF274" s="42"/>
      <c r="AG274" s="42"/>
      <c r="AH274" s="42"/>
      <c r="AI274" s="42"/>
      <c r="AJ274" s="42"/>
      <c r="AK274" s="42"/>
      <c r="AL274" s="42"/>
      <c r="AM274" s="42"/>
      <c r="AN274" s="42"/>
      <c r="AO274" s="42"/>
      <c r="AP274" s="42"/>
      <c r="AQ274" s="42"/>
      <c r="AR274" s="42"/>
      <c r="AS274" s="42"/>
      <c r="AT274" s="42"/>
    </row>
    <row r="275" spans="1:46" s="88" customFormat="1" x14ac:dyDescent="0.35">
      <c r="A275" s="44"/>
      <c r="B275" s="44"/>
      <c r="C275" s="44"/>
      <c r="D275" s="44"/>
      <c r="E275" s="44"/>
      <c r="F275" s="44"/>
      <c r="G275" s="44"/>
      <c r="H275" s="44"/>
      <c r="I275" s="44"/>
      <c r="J275" s="44"/>
      <c r="K275" s="44"/>
      <c r="L275" s="44"/>
      <c r="M275" s="44"/>
      <c r="N275" s="44"/>
      <c r="O275" s="44"/>
      <c r="P275" s="44"/>
      <c r="Q275" s="44"/>
      <c r="R275" s="44"/>
      <c r="S275" s="44"/>
      <c r="T275" s="44"/>
      <c r="U275" s="42"/>
      <c r="V275" s="44"/>
      <c r="W275" s="44"/>
      <c r="X275" s="42"/>
      <c r="Y275" s="59"/>
      <c r="Z275" s="59"/>
      <c r="AA275" s="42"/>
      <c r="AB275" s="42"/>
      <c r="AC275" s="58"/>
      <c r="AD275" s="58"/>
      <c r="AE275" s="58"/>
      <c r="AF275" s="42"/>
      <c r="AG275" s="42"/>
      <c r="AH275" s="42"/>
      <c r="AI275" s="42"/>
      <c r="AJ275" s="42"/>
      <c r="AK275" s="42"/>
      <c r="AL275" s="42"/>
      <c r="AM275" s="42"/>
      <c r="AN275" s="42"/>
      <c r="AO275" s="42"/>
      <c r="AP275" s="42"/>
      <c r="AQ275" s="42"/>
      <c r="AR275" s="42"/>
      <c r="AS275" s="42"/>
      <c r="AT275" s="42"/>
    </row>
    <row r="276" spans="1:46" s="88" customFormat="1" x14ac:dyDescent="0.35">
      <c r="A276" s="44"/>
      <c r="B276" s="44"/>
      <c r="C276" s="44"/>
      <c r="D276" s="44"/>
      <c r="E276" s="44"/>
      <c r="F276" s="44"/>
      <c r="G276" s="44"/>
      <c r="H276" s="44"/>
      <c r="I276" s="44"/>
      <c r="J276" s="44"/>
      <c r="K276" s="44"/>
      <c r="L276" s="44"/>
      <c r="M276" s="44"/>
      <c r="N276" s="44"/>
      <c r="O276" s="44"/>
      <c r="P276" s="44"/>
      <c r="Q276" s="44"/>
      <c r="R276" s="44"/>
      <c r="S276" s="44"/>
      <c r="T276" s="44"/>
      <c r="U276" s="42"/>
      <c r="V276" s="44"/>
      <c r="W276" s="44"/>
      <c r="X276" s="42"/>
      <c r="Y276" s="59"/>
      <c r="Z276" s="59"/>
      <c r="AA276" s="42"/>
      <c r="AB276" s="42"/>
      <c r="AC276" s="58"/>
      <c r="AD276" s="58"/>
      <c r="AE276" s="58"/>
      <c r="AF276" s="42"/>
      <c r="AG276" s="42"/>
      <c r="AH276" s="42"/>
      <c r="AI276" s="42"/>
      <c r="AJ276" s="42"/>
      <c r="AK276" s="42"/>
      <c r="AL276" s="42"/>
      <c r="AM276" s="42"/>
      <c r="AN276" s="42"/>
      <c r="AO276" s="42"/>
      <c r="AP276" s="42"/>
      <c r="AQ276" s="42"/>
      <c r="AR276" s="42"/>
      <c r="AS276" s="42"/>
      <c r="AT276" s="42"/>
    </row>
    <row r="277" spans="1:46" s="88" customFormat="1" x14ac:dyDescent="0.35">
      <c r="A277" s="44"/>
      <c r="B277" s="44"/>
      <c r="C277" s="44"/>
      <c r="D277" s="44"/>
      <c r="E277" s="44"/>
      <c r="F277" s="44"/>
      <c r="G277" s="44"/>
      <c r="H277" s="44"/>
      <c r="I277" s="44"/>
      <c r="J277" s="44"/>
      <c r="K277" s="44"/>
      <c r="L277" s="44"/>
      <c r="M277" s="44"/>
      <c r="N277" s="44"/>
      <c r="O277" s="44"/>
      <c r="P277" s="44"/>
      <c r="Q277" s="44"/>
      <c r="R277" s="44"/>
      <c r="S277" s="44"/>
      <c r="T277" s="44"/>
      <c r="U277" s="42"/>
      <c r="V277" s="44"/>
      <c r="W277" s="44"/>
      <c r="X277" s="42"/>
      <c r="Y277" s="59"/>
      <c r="Z277" s="59"/>
      <c r="AA277" s="42"/>
      <c r="AB277" s="42"/>
      <c r="AC277" s="58"/>
      <c r="AD277" s="58"/>
      <c r="AE277" s="58"/>
      <c r="AF277" s="42"/>
      <c r="AG277" s="42"/>
      <c r="AH277" s="42"/>
      <c r="AI277" s="42"/>
      <c r="AJ277" s="42"/>
      <c r="AK277" s="42"/>
      <c r="AL277" s="42"/>
      <c r="AM277" s="42"/>
      <c r="AN277" s="42"/>
      <c r="AO277" s="42"/>
      <c r="AP277" s="42"/>
      <c r="AQ277" s="42"/>
      <c r="AR277" s="42"/>
      <c r="AS277" s="42"/>
      <c r="AT277" s="42"/>
    </row>
    <row r="278" spans="1:46" s="88" customFormat="1" x14ac:dyDescent="0.35">
      <c r="A278" s="44"/>
      <c r="B278" s="44"/>
      <c r="C278" s="44"/>
      <c r="D278" s="44"/>
      <c r="E278" s="44"/>
      <c r="F278" s="44"/>
      <c r="G278" s="44"/>
      <c r="H278" s="44"/>
      <c r="I278" s="44"/>
      <c r="J278" s="44"/>
      <c r="K278" s="44"/>
      <c r="L278" s="44"/>
      <c r="M278" s="44"/>
      <c r="N278" s="44"/>
      <c r="O278" s="44"/>
      <c r="P278" s="44"/>
      <c r="Q278" s="44"/>
      <c r="R278" s="44"/>
      <c r="S278" s="44"/>
      <c r="T278" s="44"/>
      <c r="U278" s="42"/>
      <c r="V278" s="44"/>
      <c r="W278" s="44"/>
      <c r="X278" s="42"/>
      <c r="Y278" s="59"/>
      <c r="Z278" s="59"/>
      <c r="AA278" s="42"/>
      <c r="AB278" s="42"/>
      <c r="AC278" s="58"/>
      <c r="AD278" s="58"/>
      <c r="AE278" s="58"/>
      <c r="AF278" s="42"/>
      <c r="AG278" s="42"/>
      <c r="AH278" s="42"/>
      <c r="AI278" s="42"/>
      <c r="AJ278" s="42"/>
      <c r="AK278" s="42"/>
      <c r="AL278" s="42"/>
      <c r="AM278" s="42"/>
      <c r="AN278" s="42"/>
      <c r="AO278" s="42"/>
      <c r="AP278" s="42"/>
      <c r="AQ278" s="42"/>
      <c r="AR278" s="42"/>
      <c r="AS278" s="42"/>
      <c r="AT278" s="42"/>
    </row>
    <row r="279" spans="1:46" s="88" customFormat="1" x14ac:dyDescent="0.35">
      <c r="A279" s="44"/>
      <c r="B279" s="44"/>
      <c r="C279" s="44"/>
      <c r="D279" s="44"/>
      <c r="E279" s="44"/>
      <c r="F279" s="44"/>
      <c r="G279" s="44"/>
      <c r="H279" s="44"/>
      <c r="I279" s="44"/>
      <c r="J279" s="44"/>
      <c r="K279" s="44"/>
      <c r="L279" s="44"/>
      <c r="M279" s="44"/>
      <c r="N279" s="44"/>
      <c r="O279" s="44"/>
      <c r="P279" s="44"/>
      <c r="Q279" s="44"/>
      <c r="R279" s="44"/>
      <c r="S279" s="44"/>
      <c r="T279" s="44"/>
      <c r="U279" s="42"/>
      <c r="V279" s="44"/>
      <c r="W279" s="44"/>
      <c r="X279" s="42"/>
      <c r="Y279" s="59"/>
      <c r="Z279" s="59"/>
      <c r="AA279" s="42"/>
      <c r="AB279" s="42"/>
      <c r="AC279" s="58"/>
      <c r="AD279" s="58"/>
      <c r="AE279" s="58"/>
      <c r="AF279" s="42"/>
      <c r="AG279" s="42"/>
      <c r="AH279" s="42"/>
      <c r="AI279" s="42"/>
      <c r="AJ279" s="42"/>
      <c r="AK279" s="42"/>
      <c r="AL279" s="42"/>
      <c r="AM279" s="42"/>
      <c r="AN279" s="42"/>
      <c r="AO279" s="42"/>
      <c r="AP279" s="42"/>
      <c r="AQ279" s="42"/>
      <c r="AR279" s="42"/>
      <c r="AS279" s="42"/>
      <c r="AT279" s="42"/>
    </row>
    <row r="280" spans="1:46" s="88" customFormat="1" x14ac:dyDescent="0.35">
      <c r="A280" s="44"/>
      <c r="B280" s="44"/>
      <c r="C280" s="44"/>
      <c r="D280" s="44"/>
      <c r="E280" s="44"/>
      <c r="F280" s="44"/>
      <c r="G280" s="44"/>
      <c r="H280" s="44"/>
      <c r="I280" s="44"/>
      <c r="J280" s="44"/>
      <c r="K280" s="44"/>
      <c r="L280" s="44"/>
      <c r="M280" s="44"/>
      <c r="N280" s="44"/>
      <c r="O280" s="44"/>
      <c r="P280" s="44"/>
      <c r="Q280" s="44"/>
      <c r="R280" s="44"/>
      <c r="S280" s="44"/>
      <c r="T280" s="44"/>
      <c r="U280" s="42"/>
      <c r="V280" s="44"/>
      <c r="W280" s="44"/>
      <c r="X280" s="42"/>
      <c r="Y280" s="59"/>
      <c r="Z280" s="59"/>
      <c r="AA280" s="42"/>
      <c r="AB280" s="42"/>
      <c r="AC280" s="58"/>
      <c r="AD280" s="58"/>
      <c r="AE280" s="58"/>
      <c r="AF280" s="42"/>
      <c r="AG280" s="42"/>
      <c r="AH280" s="42"/>
      <c r="AI280" s="42"/>
      <c r="AJ280" s="42"/>
      <c r="AK280" s="42"/>
      <c r="AL280" s="42"/>
      <c r="AM280" s="42"/>
      <c r="AN280" s="42"/>
      <c r="AO280" s="42"/>
      <c r="AP280" s="42"/>
      <c r="AQ280" s="42"/>
      <c r="AR280" s="42"/>
      <c r="AS280" s="42"/>
      <c r="AT280" s="42"/>
    </row>
    <row r="281" spans="1:46" s="88" customFormat="1" x14ac:dyDescent="0.35">
      <c r="A281" s="44"/>
      <c r="B281" s="44"/>
      <c r="C281" s="44"/>
      <c r="D281" s="44"/>
      <c r="E281" s="44"/>
      <c r="F281" s="44"/>
      <c r="G281" s="44"/>
      <c r="H281" s="44"/>
      <c r="I281" s="44"/>
      <c r="J281" s="44"/>
      <c r="K281" s="44"/>
      <c r="L281" s="44"/>
      <c r="M281" s="44"/>
      <c r="N281" s="44"/>
      <c r="O281" s="44"/>
      <c r="P281" s="44"/>
      <c r="Q281" s="44"/>
      <c r="R281" s="44"/>
      <c r="S281" s="44"/>
      <c r="T281" s="44"/>
      <c r="U281" s="42"/>
      <c r="V281" s="44"/>
      <c r="W281" s="44"/>
      <c r="X281" s="42"/>
      <c r="Y281" s="59"/>
      <c r="Z281" s="59"/>
      <c r="AA281" s="42"/>
      <c r="AB281" s="42"/>
      <c r="AC281" s="58"/>
      <c r="AD281" s="58"/>
      <c r="AE281" s="58"/>
      <c r="AF281" s="42"/>
      <c r="AG281" s="42"/>
      <c r="AH281" s="42"/>
      <c r="AI281" s="42"/>
      <c r="AJ281" s="42"/>
      <c r="AK281" s="42"/>
      <c r="AL281" s="42"/>
      <c r="AM281" s="42"/>
      <c r="AN281" s="42"/>
      <c r="AO281" s="42"/>
      <c r="AP281" s="42"/>
      <c r="AQ281" s="42"/>
      <c r="AR281" s="42"/>
      <c r="AS281" s="42"/>
      <c r="AT281" s="42"/>
    </row>
    <row r="282" spans="1:46" s="88" customFormat="1" x14ac:dyDescent="0.35">
      <c r="A282" s="44"/>
      <c r="B282" s="44"/>
      <c r="C282" s="44"/>
      <c r="D282" s="44"/>
      <c r="E282" s="44"/>
      <c r="F282" s="44"/>
      <c r="G282" s="44"/>
      <c r="H282" s="44"/>
      <c r="I282" s="44"/>
      <c r="J282" s="44"/>
      <c r="K282" s="44"/>
      <c r="L282" s="44"/>
      <c r="M282" s="44"/>
      <c r="N282" s="44"/>
      <c r="O282" s="44"/>
      <c r="P282" s="44"/>
      <c r="Q282" s="44"/>
      <c r="R282" s="44"/>
      <c r="S282" s="44"/>
      <c r="T282" s="44"/>
      <c r="U282" s="42"/>
      <c r="V282" s="44"/>
      <c r="W282" s="44"/>
      <c r="X282" s="42"/>
      <c r="Y282" s="59"/>
      <c r="Z282" s="59"/>
      <c r="AA282" s="42"/>
      <c r="AB282" s="42"/>
      <c r="AC282" s="58"/>
      <c r="AD282" s="58"/>
      <c r="AE282" s="58"/>
      <c r="AF282" s="42"/>
      <c r="AG282" s="42"/>
      <c r="AH282" s="42"/>
      <c r="AI282" s="42"/>
      <c r="AJ282" s="42"/>
      <c r="AK282" s="42"/>
      <c r="AL282" s="42"/>
      <c r="AM282" s="42"/>
      <c r="AN282" s="42"/>
      <c r="AO282" s="42"/>
      <c r="AP282" s="42"/>
      <c r="AQ282" s="42"/>
      <c r="AR282" s="42"/>
      <c r="AS282" s="42"/>
      <c r="AT282" s="42"/>
    </row>
    <row r="283" spans="1:46" s="88" customFormat="1" x14ac:dyDescent="0.35">
      <c r="A283" s="44"/>
      <c r="B283" s="44"/>
      <c r="C283" s="44"/>
      <c r="D283" s="44"/>
      <c r="E283" s="44"/>
      <c r="F283" s="44"/>
      <c r="G283" s="44"/>
      <c r="H283" s="44"/>
      <c r="I283" s="44"/>
      <c r="J283" s="44"/>
      <c r="K283" s="44"/>
      <c r="L283" s="44"/>
      <c r="M283" s="44"/>
      <c r="N283" s="44"/>
      <c r="O283" s="44"/>
      <c r="P283" s="44"/>
      <c r="Q283" s="44"/>
      <c r="R283" s="44"/>
      <c r="S283" s="44"/>
      <c r="T283" s="44"/>
      <c r="U283" s="42"/>
      <c r="V283" s="44"/>
      <c r="W283" s="44"/>
      <c r="X283" s="42"/>
      <c r="Y283" s="59"/>
      <c r="Z283" s="59"/>
      <c r="AA283" s="42"/>
      <c r="AB283" s="42"/>
      <c r="AC283" s="58"/>
      <c r="AD283" s="58"/>
      <c r="AE283" s="58"/>
      <c r="AF283" s="42"/>
      <c r="AG283" s="42"/>
      <c r="AH283" s="42"/>
      <c r="AI283" s="42"/>
      <c r="AJ283" s="42"/>
      <c r="AK283" s="42"/>
      <c r="AL283" s="42"/>
      <c r="AM283" s="42"/>
      <c r="AN283" s="42"/>
      <c r="AO283" s="42"/>
      <c r="AP283" s="42"/>
      <c r="AQ283" s="42"/>
      <c r="AR283" s="42"/>
      <c r="AS283" s="42"/>
      <c r="AT283" s="42"/>
    </row>
    <row r="284" spans="1:46" s="88" customFormat="1" x14ac:dyDescent="0.35">
      <c r="A284" s="44"/>
      <c r="B284" s="44"/>
      <c r="C284" s="44"/>
      <c r="D284" s="44"/>
      <c r="E284" s="44"/>
      <c r="F284" s="44"/>
      <c r="G284" s="44"/>
      <c r="H284" s="44"/>
      <c r="I284" s="44"/>
      <c r="J284" s="44"/>
      <c r="K284" s="44"/>
      <c r="L284" s="44"/>
      <c r="M284" s="44"/>
      <c r="N284" s="44"/>
      <c r="O284" s="44"/>
      <c r="P284" s="44"/>
      <c r="Q284" s="44"/>
      <c r="R284" s="44"/>
      <c r="S284" s="44"/>
      <c r="T284" s="44"/>
      <c r="U284" s="42"/>
      <c r="V284" s="44"/>
      <c r="W284" s="44"/>
      <c r="X284" s="42"/>
      <c r="Y284" s="59"/>
      <c r="Z284" s="59"/>
      <c r="AA284" s="42"/>
      <c r="AB284" s="42"/>
      <c r="AC284" s="58"/>
      <c r="AD284" s="58"/>
      <c r="AE284" s="58"/>
      <c r="AF284" s="42"/>
      <c r="AG284" s="42"/>
      <c r="AH284" s="42"/>
      <c r="AI284" s="42"/>
      <c r="AJ284" s="42"/>
      <c r="AK284" s="42"/>
      <c r="AL284" s="42"/>
      <c r="AM284" s="42"/>
      <c r="AN284" s="42"/>
      <c r="AO284" s="42"/>
      <c r="AP284" s="42"/>
      <c r="AQ284" s="42"/>
      <c r="AR284" s="42"/>
      <c r="AS284" s="42"/>
      <c r="AT284" s="42"/>
    </row>
    <row r="285" spans="1:46" s="88" customFormat="1" x14ac:dyDescent="0.35">
      <c r="A285" s="44"/>
      <c r="B285" s="44"/>
      <c r="C285" s="44"/>
      <c r="D285" s="44"/>
      <c r="E285" s="44"/>
      <c r="F285" s="44"/>
      <c r="G285" s="44"/>
      <c r="H285" s="44"/>
      <c r="I285" s="44"/>
      <c r="J285" s="44"/>
      <c r="K285" s="44"/>
      <c r="L285" s="44"/>
      <c r="M285" s="44"/>
      <c r="N285" s="44"/>
      <c r="O285" s="44"/>
      <c r="P285" s="44"/>
      <c r="Q285" s="44"/>
      <c r="R285" s="44"/>
      <c r="S285" s="44"/>
      <c r="T285" s="44"/>
      <c r="U285" s="42"/>
      <c r="V285" s="44"/>
      <c r="W285" s="44"/>
      <c r="X285" s="42"/>
      <c r="Y285" s="59"/>
      <c r="Z285" s="59"/>
      <c r="AA285" s="42"/>
      <c r="AB285" s="42"/>
      <c r="AC285" s="58"/>
      <c r="AD285" s="58"/>
      <c r="AE285" s="58"/>
      <c r="AF285" s="42"/>
      <c r="AG285" s="42"/>
      <c r="AH285" s="42"/>
      <c r="AI285" s="42"/>
      <c r="AJ285" s="42"/>
      <c r="AK285" s="42"/>
      <c r="AL285" s="42"/>
      <c r="AM285" s="42"/>
      <c r="AN285" s="42"/>
      <c r="AO285" s="42"/>
      <c r="AP285" s="42"/>
      <c r="AQ285" s="42"/>
      <c r="AR285" s="42"/>
      <c r="AS285" s="42"/>
      <c r="AT285" s="42"/>
    </row>
    <row r="286" spans="1:46" s="88" customFormat="1" x14ac:dyDescent="0.35">
      <c r="A286" s="44"/>
      <c r="B286" s="44"/>
      <c r="C286" s="44"/>
      <c r="D286" s="44"/>
      <c r="E286" s="44"/>
      <c r="F286" s="44"/>
      <c r="G286" s="44"/>
      <c r="H286" s="44"/>
      <c r="I286" s="44"/>
      <c r="J286" s="44"/>
      <c r="K286" s="44"/>
      <c r="L286" s="44"/>
      <c r="M286" s="44"/>
      <c r="N286" s="44"/>
      <c r="O286" s="44"/>
      <c r="P286" s="44"/>
      <c r="Q286" s="44"/>
      <c r="R286" s="44"/>
      <c r="S286" s="44"/>
      <c r="T286" s="44"/>
      <c r="U286" s="42"/>
      <c r="V286" s="44"/>
      <c r="W286" s="44"/>
      <c r="X286" s="42"/>
      <c r="Y286" s="59"/>
      <c r="Z286" s="59"/>
      <c r="AA286" s="42"/>
      <c r="AB286" s="42"/>
      <c r="AC286" s="58"/>
      <c r="AD286" s="58"/>
      <c r="AE286" s="58"/>
      <c r="AF286" s="42"/>
      <c r="AG286" s="42"/>
      <c r="AH286" s="42"/>
      <c r="AI286" s="42"/>
      <c r="AJ286" s="42"/>
      <c r="AK286" s="42"/>
      <c r="AL286" s="42"/>
      <c r="AM286" s="42"/>
      <c r="AN286" s="42"/>
      <c r="AO286" s="42"/>
      <c r="AP286" s="42"/>
      <c r="AQ286" s="42"/>
      <c r="AR286" s="42"/>
      <c r="AS286" s="42"/>
      <c r="AT286" s="42"/>
    </row>
    <row r="287" spans="1:46" s="88" customFormat="1" x14ac:dyDescent="0.35">
      <c r="A287" s="44"/>
      <c r="B287" s="44"/>
      <c r="C287" s="44"/>
      <c r="D287" s="44"/>
      <c r="E287" s="44"/>
      <c r="F287" s="44"/>
      <c r="G287" s="44"/>
      <c r="H287" s="44"/>
      <c r="I287" s="44"/>
      <c r="J287" s="44"/>
      <c r="K287" s="44"/>
      <c r="L287" s="44"/>
      <c r="M287" s="44"/>
      <c r="N287" s="44"/>
      <c r="O287" s="44"/>
      <c r="P287" s="44"/>
      <c r="Q287" s="44"/>
      <c r="R287" s="44"/>
      <c r="S287" s="44"/>
      <c r="T287" s="44"/>
      <c r="U287" s="42"/>
      <c r="V287" s="44"/>
      <c r="W287" s="44"/>
      <c r="X287" s="42"/>
      <c r="Y287" s="59"/>
      <c r="Z287" s="59"/>
      <c r="AA287" s="42"/>
      <c r="AB287" s="42"/>
      <c r="AC287" s="58"/>
      <c r="AD287" s="58"/>
      <c r="AE287" s="58"/>
      <c r="AF287" s="42"/>
      <c r="AG287" s="42"/>
      <c r="AH287" s="42"/>
      <c r="AI287" s="42"/>
      <c r="AJ287" s="42"/>
      <c r="AK287" s="42"/>
      <c r="AL287" s="42"/>
      <c r="AM287" s="42"/>
      <c r="AN287" s="42"/>
      <c r="AO287" s="42"/>
      <c r="AP287" s="42"/>
      <c r="AQ287" s="42"/>
      <c r="AR287" s="42"/>
      <c r="AS287" s="42"/>
      <c r="AT287" s="42"/>
    </row>
    <row r="288" spans="1:46" s="88" customFormat="1" x14ac:dyDescent="0.35">
      <c r="A288" s="44"/>
      <c r="B288" s="44"/>
      <c r="C288" s="44"/>
      <c r="D288" s="44"/>
      <c r="E288" s="44"/>
      <c r="F288" s="44"/>
      <c r="G288" s="44"/>
      <c r="H288" s="44"/>
      <c r="I288" s="44"/>
      <c r="J288" s="44"/>
      <c r="K288" s="44"/>
      <c r="L288" s="44"/>
      <c r="M288" s="44"/>
      <c r="N288" s="44"/>
      <c r="O288" s="44"/>
      <c r="P288" s="44"/>
      <c r="Q288" s="44"/>
      <c r="R288" s="44"/>
      <c r="S288" s="44"/>
      <c r="T288" s="44"/>
      <c r="U288" s="42"/>
      <c r="V288" s="44"/>
      <c r="W288" s="44"/>
      <c r="X288" s="42"/>
      <c r="Y288" s="59"/>
      <c r="Z288" s="59"/>
      <c r="AA288" s="42"/>
      <c r="AB288" s="42"/>
      <c r="AC288" s="58"/>
      <c r="AD288" s="58"/>
      <c r="AE288" s="58"/>
      <c r="AF288" s="42"/>
      <c r="AG288" s="42"/>
      <c r="AH288" s="42"/>
      <c r="AI288" s="42"/>
      <c r="AJ288" s="42"/>
      <c r="AK288" s="42"/>
      <c r="AL288" s="42"/>
      <c r="AM288" s="42"/>
      <c r="AN288" s="42"/>
      <c r="AO288" s="42"/>
      <c r="AP288" s="42"/>
      <c r="AQ288" s="42"/>
      <c r="AR288" s="42"/>
      <c r="AS288" s="42"/>
      <c r="AT288" s="42"/>
    </row>
    <row r="289" spans="1:46" s="88" customFormat="1" x14ac:dyDescent="0.35">
      <c r="A289" s="44"/>
      <c r="B289" s="44"/>
      <c r="C289" s="44"/>
      <c r="D289" s="44"/>
      <c r="E289" s="44"/>
      <c r="F289" s="44"/>
      <c r="G289" s="44"/>
      <c r="H289" s="44"/>
      <c r="I289" s="44"/>
      <c r="J289" s="44"/>
      <c r="K289" s="44"/>
      <c r="L289" s="44"/>
      <c r="M289" s="44"/>
      <c r="N289" s="44"/>
      <c r="O289" s="44"/>
      <c r="P289" s="44"/>
      <c r="Q289" s="44"/>
      <c r="R289" s="44"/>
      <c r="S289" s="44"/>
      <c r="T289" s="44"/>
      <c r="U289" s="42"/>
      <c r="V289" s="44"/>
      <c r="W289" s="44"/>
      <c r="X289" s="42"/>
      <c r="Y289" s="59"/>
      <c r="Z289" s="59"/>
      <c r="AA289" s="42"/>
      <c r="AB289" s="42"/>
      <c r="AC289" s="58"/>
      <c r="AD289" s="58"/>
      <c r="AE289" s="58"/>
      <c r="AF289" s="42"/>
      <c r="AG289" s="42"/>
      <c r="AH289" s="42"/>
      <c r="AI289" s="42"/>
      <c r="AJ289" s="42"/>
      <c r="AK289" s="42"/>
      <c r="AL289" s="42"/>
      <c r="AM289" s="42"/>
      <c r="AN289" s="42"/>
      <c r="AO289" s="42"/>
      <c r="AP289" s="42"/>
      <c r="AQ289" s="42"/>
      <c r="AR289" s="42"/>
      <c r="AS289" s="42"/>
      <c r="AT289" s="42"/>
    </row>
    <row r="290" spans="1:46" s="88" customFormat="1" x14ac:dyDescent="0.35">
      <c r="A290" s="44"/>
      <c r="B290" s="44"/>
      <c r="C290" s="44"/>
      <c r="D290" s="44"/>
      <c r="E290" s="44"/>
      <c r="F290" s="44"/>
      <c r="G290" s="44"/>
      <c r="H290" s="44"/>
      <c r="I290" s="44"/>
      <c r="J290" s="44"/>
      <c r="K290" s="44"/>
      <c r="L290" s="44"/>
      <c r="M290" s="44"/>
      <c r="N290" s="44"/>
      <c r="O290" s="44"/>
      <c r="P290" s="44"/>
      <c r="Q290" s="44"/>
      <c r="R290" s="44"/>
      <c r="S290" s="44"/>
      <c r="T290" s="44"/>
      <c r="U290" s="42"/>
      <c r="V290" s="44"/>
      <c r="W290" s="44"/>
      <c r="X290" s="42"/>
      <c r="Y290" s="59"/>
      <c r="Z290" s="59"/>
      <c r="AA290" s="42"/>
      <c r="AB290" s="42"/>
      <c r="AC290" s="58"/>
      <c r="AD290" s="58"/>
      <c r="AE290" s="58"/>
      <c r="AF290" s="42"/>
      <c r="AG290" s="42"/>
      <c r="AH290" s="42"/>
      <c r="AI290" s="42"/>
      <c r="AJ290" s="42"/>
      <c r="AK290" s="42"/>
      <c r="AL290" s="42"/>
      <c r="AM290" s="42"/>
      <c r="AN290" s="42"/>
      <c r="AO290" s="42"/>
      <c r="AP290" s="42"/>
      <c r="AQ290" s="42"/>
      <c r="AR290" s="42"/>
      <c r="AS290" s="42"/>
      <c r="AT290" s="42"/>
    </row>
    <row r="291" spans="1:46" s="88" customFormat="1" x14ac:dyDescent="0.35">
      <c r="A291" s="44"/>
      <c r="B291" s="44"/>
      <c r="C291" s="44"/>
      <c r="D291" s="44"/>
      <c r="E291" s="44"/>
      <c r="F291" s="44"/>
      <c r="G291" s="44"/>
      <c r="H291" s="44"/>
      <c r="I291" s="44"/>
      <c r="J291" s="44"/>
      <c r="K291" s="44"/>
      <c r="L291" s="44"/>
      <c r="M291" s="44"/>
      <c r="N291" s="44"/>
      <c r="O291" s="44"/>
      <c r="P291" s="44"/>
      <c r="Q291" s="44"/>
      <c r="R291" s="44"/>
      <c r="S291" s="44"/>
      <c r="T291" s="44"/>
      <c r="U291" s="42"/>
      <c r="V291" s="44"/>
      <c r="W291" s="44"/>
      <c r="X291" s="42"/>
      <c r="Y291" s="59"/>
      <c r="Z291" s="59"/>
      <c r="AA291" s="42"/>
      <c r="AB291" s="42"/>
      <c r="AC291" s="58"/>
      <c r="AD291" s="58"/>
      <c r="AE291" s="58"/>
      <c r="AF291" s="42"/>
      <c r="AG291" s="42"/>
      <c r="AH291" s="42"/>
      <c r="AI291" s="42"/>
      <c r="AJ291" s="42"/>
      <c r="AK291" s="42"/>
      <c r="AL291" s="42"/>
      <c r="AM291" s="42"/>
      <c r="AN291" s="42"/>
      <c r="AO291" s="42"/>
      <c r="AP291" s="42"/>
      <c r="AQ291" s="42"/>
      <c r="AR291" s="42"/>
      <c r="AS291" s="42"/>
      <c r="AT291" s="42"/>
    </row>
    <row r="292" spans="1:46" s="88" customFormat="1" x14ac:dyDescent="0.35">
      <c r="A292" s="44"/>
      <c r="B292" s="44"/>
      <c r="C292" s="44"/>
      <c r="D292" s="44"/>
      <c r="E292" s="44"/>
      <c r="F292" s="44"/>
      <c r="G292" s="44"/>
      <c r="H292" s="44"/>
      <c r="I292" s="44"/>
      <c r="J292" s="44"/>
      <c r="K292" s="44"/>
      <c r="L292" s="44"/>
      <c r="M292" s="44"/>
      <c r="N292" s="44"/>
      <c r="O292" s="44"/>
      <c r="P292" s="44"/>
      <c r="Q292" s="44"/>
      <c r="R292" s="44"/>
      <c r="S292" s="44"/>
      <c r="T292" s="44"/>
      <c r="U292" s="42"/>
      <c r="V292" s="44"/>
      <c r="W292" s="44"/>
      <c r="X292" s="42"/>
      <c r="Y292" s="59"/>
      <c r="Z292" s="59"/>
      <c r="AA292" s="42"/>
      <c r="AB292" s="42"/>
      <c r="AC292" s="58"/>
      <c r="AD292" s="58"/>
      <c r="AE292" s="58"/>
      <c r="AF292" s="42"/>
      <c r="AG292" s="42"/>
      <c r="AH292" s="42"/>
      <c r="AI292" s="42"/>
      <c r="AJ292" s="42"/>
      <c r="AK292" s="42"/>
      <c r="AL292" s="42"/>
      <c r="AM292" s="42"/>
      <c r="AN292" s="42"/>
      <c r="AO292" s="42"/>
      <c r="AP292" s="42"/>
      <c r="AQ292" s="42"/>
      <c r="AR292" s="42"/>
      <c r="AS292" s="42"/>
      <c r="AT292" s="42"/>
    </row>
    <row r="293" spans="1:46" s="88" customFormat="1" x14ac:dyDescent="0.35">
      <c r="A293" s="44"/>
      <c r="B293" s="44"/>
      <c r="C293" s="44"/>
      <c r="D293" s="44"/>
      <c r="E293" s="44"/>
      <c r="F293" s="44"/>
      <c r="G293" s="44"/>
      <c r="H293" s="44"/>
      <c r="I293" s="44"/>
      <c r="J293" s="44"/>
      <c r="K293" s="44"/>
      <c r="L293" s="44"/>
      <c r="M293" s="44"/>
      <c r="N293" s="44"/>
      <c r="O293" s="44"/>
      <c r="P293" s="44"/>
      <c r="Q293" s="44"/>
      <c r="R293" s="44"/>
      <c r="S293" s="44"/>
      <c r="T293" s="44"/>
      <c r="U293" s="42"/>
      <c r="V293" s="44"/>
      <c r="W293" s="44"/>
      <c r="X293" s="42"/>
      <c r="Y293" s="59"/>
      <c r="Z293" s="59"/>
      <c r="AA293" s="42"/>
      <c r="AB293" s="42"/>
      <c r="AC293" s="58"/>
      <c r="AD293" s="58"/>
      <c r="AE293" s="58"/>
      <c r="AF293" s="42"/>
      <c r="AG293" s="42"/>
      <c r="AH293" s="42"/>
      <c r="AI293" s="42"/>
      <c r="AJ293" s="42"/>
      <c r="AK293" s="42"/>
      <c r="AL293" s="42"/>
      <c r="AM293" s="42"/>
      <c r="AN293" s="42"/>
      <c r="AO293" s="42"/>
      <c r="AP293" s="42"/>
      <c r="AQ293" s="42"/>
      <c r="AR293" s="42"/>
      <c r="AS293" s="42"/>
      <c r="AT293" s="42"/>
    </row>
    <row r="294" spans="1:46" s="88" customFormat="1" x14ac:dyDescent="0.35">
      <c r="A294" s="44"/>
      <c r="B294" s="44"/>
      <c r="C294" s="44"/>
      <c r="D294" s="44"/>
      <c r="E294" s="44"/>
      <c r="F294" s="44"/>
      <c r="G294" s="44"/>
      <c r="H294" s="44"/>
      <c r="I294" s="44"/>
      <c r="J294" s="44"/>
      <c r="K294" s="44"/>
      <c r="L294" s="44"/>
      <c r="M294" s="44"/>
      <c r="N294" s="44"/>
      <c r="O294" s="44"/>
      <c r="P294" s="44"/>
      <c r="Q294" s="44"/>
      <c r="R294" s="44"/>
      <c r="S294" s="44"/>
      <c r="T294" s="44"/>
      <c r="U294" s="42"/>
      <c r="V294" s="44"/>
      <c r="W294" s="44"/>
      <c r="X294" s="42"/>
      <c r="Y294" s="59"/>
      <c r="Z294" s="59"/>
      <c r="AA294" s="42"/>
      <c r="AB294" s="42"/>
      <c r="AC294" s="58"/>
      <c r="AD294" s="58"/>
      <c r="AE294" s="58"/>
      <c r="AF294" s="42"/>
      <c r="AG294" s="42"/>
      <c r="AH294" s="42"/>
      <c r="AI294" s="42"/>
      <c r="AJ294" s="42"/>
      <c r="AK294" s="42"/>
      <c r="AL294" s="42"/>
      <c r="AM294" s="42"/>
      <c r="AN294" s="42"/>
      <c r="AO294" s="42"/>
      <c r="AP294" s="42"/>
      <c r="AQ294" s="42"/>
      <c r="AR294" s="42"/>
      <c r="AS294" s="42"/>
      <c r="AT294" s="42"/>
    </row>
    <row r="295" spans="1:46" s="88" customFormat="1" x14ac:dyDescent="0.35">
      <c r="A295" s="44"/>
      <c r="B295" s="44"/>
      <c r="C295" s="44"/>
      <c r="D295" s="44"/>
      <c r="E295" s="44"/>
      <c r="F295" s="44"/>
      <c r="G295" s="44"/>
      <c r="H295" s="44"/>
      <c r="I295" s="44"/>
      <c r="J295" s="44"/>
      <c r="K295" s="44"/>
      <c r="L295" s="44"/>
      <c r="M295" s="44"/>
      <c r="N295" s="44"/>
      <c r="O295" s="44"/>
      <c r="P295" s="44"/>
      <c r="Q295" s="44"/>
      <c r="R295" s="44"/>
      <c r="S295" s="44"/>
      <c r="T295" s="44"/>
      <c r="U295" s="42"/>
      <c r="V295" s="44"/>
      <c r="W295" s="44"/>
      <c r="X295" s="42"/>
      <c r="Y295" s="59"/>
      <c r="Z295" s="59"/>
      <c r="AA295" s="42"/>
      <c r="AB295" s="42"/>
      <c r="AC295" s="58"/>
      <c r="AD295" s="58"/>
      <c r="AE295" s="58"/>
      <c r="AF295" s="42"/>
      <c r="AG295" s="42"/>
      <c r="AH295" s="42"/>
      <c r="AI295" s="42"/>
      <c r="AJ295" s="42"/>
      <c r="AK295" s="42"/>
      <c r="AL295" s="42"/>
      <c r="AM295" s="42"/>
      <c r="AN295" s="42"/>
      <c r="AO295" s="42"/>
      <c r="AP295" s="42"/>
      <c r="AQ295" s="42"/>
      <c r="AR295" s="42"/>
      <c r="AS295" s="42"/>
      <c r="AT295" s="42"/>
    </row>
    <row r="296" spans="1:46" s="88" customFormat="1" x14ac:dyDescent="0.35">
      <c r="A296" s="44"/>
      <c r="B296" s="44"/>
      <c r="C296" s="44"/>
      <c r="D296" s="44"/>
      <c r="E296" s="44"/>
      <c r="F296" s="44"/>
      <c r="G296" s="44"/>
      <c r="H296" s="44"/>
      <c r="I296" s="44"/>
      <c r="J296" s="44"/>
      <c r="K296" s="44"/>
      <c r="L296" s="44"/>
      <c r="M296" s="44"/>
      <c r="N296" s="44"/>
      <c r="O296" s="44"/>
      <c r="P296" s="44"/>
      <c r="Q296" s="44"/>
      <c r="R296" s="44"/>
      <c r="S296" s="44"/>
      <c r="T296" s="44"/>
      <c r="U296" s="42"/>
      <c r="V296" s="44"/>
      <c r="W296" s="44"/>
      <c r="X296" s="42"/>
      <c r="Y296" s="59"/>
      <c r="Z296" s="59"/>
      <c r="AA296" s="42"/>
      <c r="AB296" s="42"/>
      <c r="AC296" s="58"/>
      <c r="AD296" s="58"/>
      <c r="AE296" s="58"/>
      <c r="AF296" s="42"/>
      <c r="AG296" s="42"/>
      <c r="AH296" s="42"/>
      <c r="AI296" s="42"/>
      <c r="AJ296" s="42"/>
      <c r="AK296" s="42"/>
      <c r="AL296" s="42"/>
      <c r="AM296" s="42"/>
      <c r="AN296" s="42"/>
      <c r="AO296" s="42"/>
      <c r="AP296" s="42"/>
      <c r="AQ296" s="42"/>
      <c r="AR296" s="42"/>
      <c r="AS296" s="42"/>
      <c r="AT296" s="42"/>
    </row>
    <row r="297" spans="1:46" s="88" customFormat="1" x14ac:dyDescent="0.35">
      <c r="A297" s="44"/>
      <c r="B297" s="44"/>
      <c r="C297" s="44"/>
      <c r="D297" s="44"/>
      <c r="E297" s="44"/>
      <c r="F297" s="44"/>
      <c r="G297" s="44"/>
      <c r="H297" s="44"/>
      <c r="I297" s="44"/>
      <c r="J297" s="44"/>
      <c r="K297" s="44"/>
      <c r="L297" s="44"/>
      <c r="M297" s="44"/>
      <c r="N297" s="44"/>
      <c r="O297" s="44"/>
      <c r="P297" s="44"/>
      <c r="Q297" s="44"/>
      <c r="R297" s="44"/>
      <c r="S297" s="44"/>
      <c r="T297" s="44"/>
      <c r="U297" s="42"/>
      <c r="V297" s="44"/>
      <c r="W297" s="44"/>
      <c r="X297" s="42"/>
      <c r="Y297" s="59"/>
      <c r="Z297" s="59"/>
      <c r="AA297" s="42"/>
      <c r="AB297" s="42"/>
      <c r="AC297" s="58"/>
      <c r="AD297" s="58"/>
      <c r="AE297" s="58"/>
      <c r="AF297" s="42"/>
      <c r="AG297" s="42"/>
      <c r="AH297" s="42"/>
      <c r="AI297" s="42"/>
      <c r="AJ297" s="42"/>
      <c r="AK297" s="42"/>
      <c r="AL297" s="42"/>
      <c r="AM297" s="42"/>
      <c r="AN297" s="42"/>
      <c r="AO297" s="42"/>
      <c r="AP297" s="42"/>
      <c r="AQ297" s="42"/>
      <c r="AR297" s="42"/>
      <c r="AS297" s="42"/>
      <c r="AT297" s="42"/>
    </row>
    <row r="298" spans="1:46" s="88" customFormat="1" x14ac:dyDescent="0.35">
      <c r="A298" s="44"/>
      <c r="B298" s="44"/>
      <c r="C298" s="44"/>
      <c r="D298" s="44"/>
      <c r="E298" s="44"/>
      <c r="F298" s="44"/>
      <c r="G298" s="44"/>
      <c r="H298" s="44"/>
      <c r="I298" s="44"/>
      <c r="J298" s="44"/>
      <c r="K298" s="44"/>
      <c r="L298" s="44"/>
      <c r="M298" s="44"/>
      <c r="N298" s="44"/>
      <c r="O298" s="44"/>
      <c r="P298" s="44"/>
      <c r="Q298" s="44"/>
      <c r="R298" s="44"/>
      <c r="S298" s="44"/>
      <c r="T298" s="44"/>
      <c r="U298" s="42"/>
      <c r="V298" s="44"/>
      <c r="W298" s="44"/>
      <c r="X298" s="42"/>
      <c r="Y298" s="59"/>
      <c r="Z298" s="59"/>
      <c r="AA298" s="42"/>
      <c r="AB298" s="42"/>
      <c r="AC298" s="58"/>
      <c r="AD298" s="58"/>
      <c r="AE298" s="58"/>
      <c r="AF298" s="42"/>
      <c r="AG298" s="42"/>
      <c r="AH298" s="42"/>
      <c r="AI298" s="42"/>
      <c r="AJ298" s="42"/>
      <c r="AK298" s="42"/>
      <c r="AL298" s="42"/>
      <c r="AM298" s="42"/>
      <c r="AN298" s="42"/>
      <c r="AO298" s="42"/>
      <c r="AP298" s="42"/>
      <c r="AQ298" s="42"/>
      <c r="AR298" s="42"/>
      <c r="AS298" s="42"/>
      <c r="AT298" s="42"/>
    </row>
    <row r="299" spans="1:46" s="88" customFormat="1" x14ac:dyDescent="0.35">
      <c r="A299" s="44"/>
      <c r="B299" s="44"/>
      <c r="C299" s="44"/>
      <c r="D299" s="44"/>
      <c r="E299" s="44"/>
      <c r="F299" s="44"/>
      <c r="G299" s="44"/>
      <c r="H299" s="44"/>
      <c r="I299" s="44"/>
      <c r="J299" s="44"/>
      <c r="K299" s="44"/>
      <c r="L299" s="44"/>
      <c r="M299" s="44"/>
      <c r="N299" s="44"/>
      <c r="O299" s="44"/>
      <c r="P299" s="44"/>
      <c r="Q299" s="44"/>
      <c r="R299" s="44"/>
      <c r="S299" s="44"/>
      <c r="T299" s="44"/>
      <c r="U299" s="42"/>
      <c r="V299" s="44"/>
      <c r="W299" s="44"/>
      <c r="X299" s="42"/>
      <c r="Y299" s="59"/>
      <c r="Z299" s="59"/>
      <c r="AA299" s="42"/>
      <c r="AB299" s="42"/>
      <c r="AC299" s="58"/>
      <c r="AD299" s="58"/>
      <c r="AE299" s="58"/>
      <c r="AF299" s="42"/>
      <c r="AG299" s="42"/>
      <c r="AH299" s="42"/>
      <c r="AI299" s="42"/>
      <c r="AJ299" s="42"/>
      <c r="AK299" s="42"/>
      <c r="AL299" s="42"/>
      <c r="AM299" s="42"/>
      <c r="AN299" s="42"/>
      <c r="AO299" s="42"/>
      <c r="AP299" s="42"/>
      <c r="AQ299" s="42"/>
      <c r="AR299" s="42"/>
      <c r="AS299" s="42"/>
      <c r="AT299" s="42"/>
    </row>
    <row r="300" spans="1:46" s="88" customFormat="1" x14ac:dyDescent="0.35">
      <c r="A300" s="44"/>
      <c r="B300" s="44"/>
      <c r="C300" s="44"/>
      <c r="D300" s="44"/>
      <c r="E300" s="44"/>
      <c r="F300" s="44"/>
      <c r="G300" s="44"/>
      <c r="H300" s="44"/>
      <c r="I300" s="44"/>
      <c r="J300" s="44"/>
      <c r="K300" s="44"/>
      <c r="L300" s="44"/>
      <c r="M300" s="44"/>
      <c r="N300" s="44"/>
      <c r="O300" s="44"/>
      <c r="P300" s="44"/>
      <c r="Q300" s="44"/>
      <c r="R300" s="44"/>
      <c r="S300" s="44"/>
      <c r="T300" s="44"/>
      <c r="U300" s="42"/>
      <c r="V300" s="44"/>
      <c r="W300" s="44"/>
      <c r="X300" s="42"/>
      <c r="Y300" s="59"/>
      <c r="Z300" s="59"/>
      <c r="AA300" s="42"/>
      <c r="AB300" s="42"/>
      <c r="AC300" s="58"/>
      <c r="AD300" s="58"/>
      <c r="AE300" s="58"/>
      <c r="AF300" s="42"/>
      <c r="AG300" s="42"/>
      <c r="AH300" s="42"/>
      <c r="AI300" s="42"/>
      <c r="AJ300" s="42"/>
      <c r="AK300" s="42"/>
      <c r="AL300" s="42"/>
      <c r="AM300" s="42"/>
      <c r="AN300" s="42"/>
      <c r="AO300" s="42"/>
      <c r="AP300" s="42"/>
      <c r="AQ300" s="42"/>
      <c r="AR300" s="42"/>
      <c r="AS300" s="42"/>
      <c r="AT300" s="42"/>
    </row>
    <row r="301" spans="1:46" s="88" customFormat="1" x14ac:dyDescent="0.35">
      <c r="A301" s="44"/>
      <c r="B301" s="44"/>
      <c r="C301" s="44"/>
      <c r="D301" s="44"/>
      <c r="E301" s="44"/>
      <c r="F301" s="44"/>
      <c r="G301" s="44"/>
      <c r="H301" s="44"/>
      <c r="I301" s="44"/>
      <c r="J301" s="44"/>
      <c r="K301" s="44"/>
      <c r="L301" s="44"/>
      <c r="M301" s="44"/>
      <c r="N301" s="44"/>
      <c r="O301" s="44"/>
      <c r="P301" s="44"/>
      <c r="Q301" s="44"/>
      <c r="R301" s="44"/>
      <c r="S301" s="44"/>
      <c r="T301" s="44"/>
      <c r="U301" s="42"/>
      <c r="V301" s="44"/>
      <c r="W301" s="44"/>
      <c r="X301" s="42"/>
      <c r="Y301" s="59"/>
      <c r="Z301" s="59"/>
      <c r="AA301" s="42"/>
      <c r="AB301" s="42"/>
      <c r="AC301" s="58"/>
      <c r="AD301" s="58"/>
      <c r="AE301" s="58"/>
      <c r="AF301" s="42"/>
      <c r="AG301" s="42"/>
      <c r="AH301" s="42"/>
      <c r="AI301" s="42"/>
      <c r="AJ301" s="42"/>
      <c r="AK301" s="42"/>
      <c r="AL301" s="42"/>
      <c r="AM301" s="42"/>
      <c r="AN301" s="42"/>
      <c r="AO301" s="42"/>
      <c r="AP301" s="42"/>
      <c r="AQ301" s="42"/>
      <c r="AR301" s="42"/>
      <c r="AS301" s="42"/>
      <c r="AT301" s="42"/>
    </row>
    <row r="302" spans="1:46" s="88" customFormat="1" x14ac:dyDescent="0.35">
      <c r="A302" s="44"/>
      <c r="B302" s="44"/>
      <c r="C302" s="44"/>
      <c r="D302" s="44"/>
      <c r="E302" s="44"/>
      <c r="F302" s="44"/>
      <c r="G302" s="44"/>
      <c r="H302" s="44"/>
      <c r="I302" s="44"/>
      <c r="J302" s="44"/>
      <c r="K302" s="44"/>
      <c r="L302" s="44"/>
      <c r="M302" s="44"/>
      <c r="N302" s="44"/>
      <c r="O302" s="44"/>
      <c r="P302" s="44"/>
      <c r="Q302" s="44"/>
      <c r="R302" s="44"/>
      <c r="S302" s="44"/>
      <c r="T302" s="44"/>
      <c r="U302" s="42"/>
      <c r="V302" s="44"/>
      <c r="W302" s="44"/>
      <c r="X302" s="42"/>
      <c r="Y302" s="59"/>
      <c r="Z302" s="59"/>
      <c r="AA302" s="42"/>
      <c r="AB302" s="42"/>
      <c r="AC302" s="58"/>
      <c r="AD302" s="58"/>
      <c r="AE302" s="58"/>
      <c r="AF302" s="42"/>
      <c r="AG302" s="42"/>
      <c r="AH302" s="42"/>
      <c r="AI302" s="42"/>
      <c r="AJ302" s="42"/>
      <c r="AK302" s="42"/>
      <c r="AL302" s="42"/>
      <c r="AM302" s="42"/>
      <c r="AN302" s="42"/>
      <c r="AO302" s="42"/>
      <c r="AP302" s="42"/>
      <c r="AQ302" s="42"/>
      <c r="AR302" s="42"/>
      <c r="AS302" s="42"/>
      <c r="AT302" s="42"/>
    </row>
    <row r="303" spans="1:46" s="88" customFormat="1" x14ac:dyDescent="0.35">
      <c r="A303" s="44"/>
      <c r="B303" s="44"/>
      <c r="C303" s="44"/>
      <c r="D303" s="44"/>
      <c r="E303" s="44"/>
      <c r="F303" s="44"/>
      <c r="G303" s="44"/>
      <c r="H303" s="44"/>
      <c r="I303" s="44"/>
      <c r="J303" s="44"/>
      <c r="K303" s="44"/>
      <c r="L303" s="44"/>
      <c r="M303" s="44"/>
      <c r="N303" s="44"/>
      <c r="O303" s="44"/>
      <c r="P303" s="44"/>
      <c r="Q303" s="44"/>
      <c r="R303" s="44"/>
      <c r="S303" s="44"/>
      <c r="T303" s="44"/>
      <c r="U303" s="42"/>
      <c r="V303" s="44"/>
      <c r="W303" s="44"/>
      <c r="X303" s="42"/>
      <c r="Y303" s="59"/>
      <c r="Z303" s="59"/>
      <c r="AA303" s="42"/>
      <c r="AB303" s="42"/>
      <c r="AC303" s="58"/>
      <c r="AD303" s="58"/>
      <c r="AE303" s="58"/>
      <c r="AF303" s="42"/>
      <c r="AG303" s="42"/>
      <c r="AH303" s="42"/>
      <c r="AI303" s="42"/>
      <c r="AJ303" s="42"/>
      <c r="AK303" s="42"/>
      <c r="AL303" s="42"/>
      <c r="AM303" s="42"/>
      <c r="AN303" s="42"/>
      <c r="AO303" s="42"/>
      <c r="AP303" s="42"/>
      <c r="AQ303" s="42"/>
      <c r="AR303" s="42"/>
      <c r="AS303" s="42"/>
      <c r="AT303" s="42"/>
    </row>
    <row r="304" spans="1:46" s="88" customFormat="1" x14ac:dyDescent="0.35">
      <c r="A304" s="44"/>
      <c r="B304" s="44"/>
      <c r="C304" s="44"/>
      <c r="D304" s="44"/>
      <c r="E304" s="44"/>
      <c r="F304" s="44"/>
      <c r="G304" s="44"/>
      <c r="H304" s="44"/>
      <c r="I304" s="44"/>
      <c r="J304" s="44"/>
      <c r="K304" s="44"/>
      <c r="L304" s="44"/>
      <c r="M304" s="44"/>
      <c r="N304" s="44"/>
      <c r="O304" s="44"/>
      <c r="P304" s="44"/>
      <c r="Q304" s="44"/>
      <c r="R304" s="44"/>
      <c r="S304" s="44"/>
      <c r="T304" s="44"/>
      <c r="U304" s="42"/>
      <c r="V304" s="44"/>
      <c r="W304" s="44"/>
      <c r="X304" s="42"/>
      <c r="Y304" s="59"/>
      <c r="Z304" s="59"/>
      <c r="AA304" s="42"/>
      <c r="AB304" s="42"/>
      <c r="AC304" s="58"/>
      <c r="AD304" s="58"/>
      <c r="AE304" s="58"/>
      <c r="AF304" s="42"/>
      <c r="AG304" s="42"/>
      <c r="AH304" s="42"/>
      <c r="AI304" s="42"/>
      <c r="AJ304" s="42"/>
      <c r="AK304" s="42"/>
      <c r="AL304" s="42"/>
      <c r="AM304" s="42"/>
      <c r="AN304" s="42"/>
      <c r="AO304" s="42"/>
      <c r="AP304" s="42"/>
      <c r="AQ304" s="42"/>
      <c r="AR304" s="42"/>
      <c r="AS304" s="42"/>
      <c r="AT304" s="42"/>
    </row>
    <row r="305" spans="1:46" s="88" customFormat="1" x14ac:dyDescent="0.35">
      <c r="A305" s="44"/>
      <c r="B305" s="44"/>
      <c r="C305" s="44"/>
      <c r="D305" s="44"/>
      <c r="E305" s="44"/>
      <c r="F305" s="44"/>
      <c r="G305" s="44"/>
      <c r="H305" s="44"/>
      <c r="I305" s="44"/>
      <c r="J305" s="44"/>
      <c r="K305" s="44"/>
      <c r="L305" s="44"/>
      <c r="M305" s="44"/>
      <c r="N305" s="44"/>
      <c r="O305" s="44"/>
      <c r="P305" s="44"/>
      <c r="Q305" s="44"/>
      <c r="R305" s="44"/>
      <c r="S305" s="44"/>
      <c r="T305" s="44"/>
      <c r="U305" s="42"/>
      <c r="V305" s="44"/>
      <c r="W305" s="44"/>
      <c r="X305" s="42"/>
      <c r="Y305" s="59"/>
      <c r="Z305" s="59"/>
      <c r="AA305" s="42"/>
      <c r="AB305" s="42"/>
      <c r="AC305" s="58"/>
      <c r="AD305" s="58"/>
      <c r="AE305" s="58"/>
      <c r="AF305" s="42"/>
      <c r="AG305" s="42"/>
      <c r="AH305" s="42"/>
      <c r="AI305" s="42"/>
      <c r="AJ305" s="42"/>
      <c r="AK305" s="42"/>
      <c r="AL305" s="42"/>
      <c r="AM305" s="42"/>
      <c r="AN305" s="42"/>
      <c r="AO305" s="42"/>
      <c r="AP305" s="42"/>
      <c r="AQ305" s="42"/>
      <c r="AR305" s="42"/>
      <c r="AS305" s="42"/>
      <c r="AT305" s="42"/>
    </row>
    <row r="306" spans="1:46" s="88" customFormat="1" x14ac:dyDescent="0.35">
      <c r="A306" s="44"/>
      <c r="B306" s="44"/>
      <c r="C306" s="44"/>
      <c r="D306" s="44"/>
      <c r="E306" s="44"/>
      <c r="F306" s="44"/>
      <c r="G306" s="44"/>
      <c r="H306" s="44"/>
      <c r="I306" s="44"/>
      <c r="J306" s="44"/>
      <c r="K306" s="44"/>
      <c r="L306" s="44"/>
      <c r="M306" s="44"/>
      <c r="N306" s="44"/>
      <c r="O306" s="44"/>
      <c r="P306" s="44"/>
      <c r="Q306" s="44"/>
      <c r="R306" s="44"/>
      <c r="S306" s="44"/>
      <c r="T306" s="44"/>
      <c r="U306" s="42"/>
      <c r="V306" s="44"/>
      <c r="W306" s="44"/>
      <c r="X306" s="42"/>
      <c r="Y306" s="59"/>
      <c r="Z306" s="59"/>
      <c r="AA306" s="42"/>
      <c r="AB306" s="42"/>
      <c r="AC306" s="58"/>
      <c r="AD306" s="58"/>
      <c r="AE306" s="58"/>
      <c r="AF306" s="42"/>
      <c r="AG306" s="42"/>
      <c r="AH306" s="42"/>
      <c r="AI306" s="42"/>
      <c r="AJ306" s="42"/>
      <c r="AK306" s="42"/>
      <c r="AL306" s="42"/>
      <c r="AM306" s="42"/>
      <c r="AN306" s="42"/>
      <c r="AO306" s="42"/>
      <c r="AP306" s="42"/>
      <c r="AQ306" s="42"/>
      <c r="AR306" s="42"/>
      <c r="AS306" s="42"/>
      <c r="AT306" s="42"/>
    </row>
    <row r="307" spans="1:46" s="88" customFormat="1" x14ac:dyDescent="0.35">
      <c r="A307" s="44"/>
      <c r="B307" s="44"/>
      <c r="C307" s="44"/>
      <c r="D307" s="44"/>
      <c r="E307" s="44"/>
      <c r="F307" s="44"/>
      <c r="G307" s="44"/>
      <c r="H307" s="44"/>
      <c r="I307" s="44"/>
      <c r="J307" s="44"/>
      <c r="K307" s="44"/>
      <c r="L307" s="44"/>
      <c r="M307" s="44"/>
      <c r="N307" s="44"/>
      <c r="O307" s="44"/>
      <c r="P307" s="44"/>
      <c r="Q307" s="44"/>
      <c r="R307" s="44"/>
      <c r="S307" s="44"/>
      <c r="T307" s="44"/>
      <c r="U307" s="42"/>
      <c r="V307" s="44"/>
      <c r="W307" s="44"/>
      <c r="X307" s="42"/>
      <c r="Y307" s="59"/>
      <c r="Z307" s="59"/>
      <c r="AA307" s="42"/>
      <c r="AB307" s="42"/>
      <c r="AC307" s="58"/>
      <c r="AD307" s="58"/>
      <c r="AE307" s="58"/>
      <c r="AF307" s="42"/>
      <c r="AG307" s="42"/>
      <c r="AH307" s="42"/>
      <c r="AI307" s="42"/>
      <c r="AJ307" s="42"/>
      <c r="AK307" s="42"/>
      <c r="AL307" s="42"/>
      <c r="AM307" s="42"/>
      <c r="AN307" s="42"/>
      <c r="AO307" s="42"/>
      <c r="AP307" s="42"/>
      <c r="AQ307" s="42"/>
      <c r="AR307" s="42"/>
      <c r="AS307" s="42"/>
      <c r="AT307" s="42"/>
    </row>
    <row r="308" spans="1:46" s="88" customFormat="1" x14ac:dyDescent="0.35">
      <c r="A308" s="44"/>
      <c r="B308" s="44"/>
      <c r="C308" s="44"/>
      <c r="D308" s="44"/>
      <c r="E308" s="44"/>
      <c r="F308" s="44"/>
      <c r="G308" s="44"/>
      <c r="H308" s="44"/>
      <c r="I308" s="44"/>
      <c r="J308" s="44"/>
      <c r="K308" s="44"/>
      <c r="L308" s="44"/>
      <c r="M308" s="44"/>
      <c r="N308" s="44"/>
      <c r="O308" s="44"/>
      <c r="P308" s="44"/>
      <c r="Q308" s="44"/>
      <c r="R308" s="44"/>
      <c r="S308" s="44"/>
      <c r="T308" s="44"/>
      <c r="U308" s="42"/>
      <c r="V308" s="44"/>
      <c r="W308" s="44"/>
      <c r="X308" s="42"/>
      <c r="Y308" s="59"/>
      <c r="Z308" s="59"/>
      <c r="AA308" s="42"/>
      <c r="AB308" s="42"/>
      <c r="AC308" s="58"/>
      <c r="AD308" s="58"/>
      <c r="AE308" s="58"/>
      <c r="AF308" s="42"/>
      <c r="AG308" s="42"/>
      <c r="AH308" s="42"/>
      <c r="AI308" s="42"/>
      <c r="AJ308" s="42"/>
      <c r="AK308" s="42"/>
      <c r="AL308" s="42"/>
      <c r="AM308" s="42"/>
      <c r="AN308" s="42"/>
      <c r="AO308" s="42"/>
      <c r="AP308" s="42"/>
      <c r="AQ308" s="42"/>
      <c r="AR308" s="42"/>
      <c r="AS308" s="42"/>
      <c r="AT308" s="42"/>
    </row>
    <row r="309" spans="1:46" s="88" customFormat="1" x14ac:dyDescent="0.35">
      <c r="A309" s="44"/>
      <c r="B309" s="44"/>
      <c r="C309" s="44"/>
      <c r="D309" s="44"/>
      <c r="E309" s="44"/>
      <c r="F309" s="44"/>
      <c r="G309" s="44"/>
      <c r="H309" s="44"/>
      <c r="I309" s="44"/>
      <c r="J309" s="44"/>
      <c r="K309" s="44"/>
      <c r="L309" s="44"/>
      <c r="M309" s="44"/>
      <c r="N309" s="44"/>
      <c r="O309" s="44"/>
      <c r="P309" s="44"/>
      <c r="Q309" s="44"/>
      <c r="R309" s="44"/>
      <c r="S309" s="44"/>
      <c r="T309" s="44"/>
      <c r="U309" s="42"/>
      <c r="V309" s="44"/>
      <c r="W309" s="44"/>
      <c r="X309" s="42"/>
      <c r="Y309" s="59"/>
      <c r="Z309" s="59"/>
      <c r="AA309" s="42"/>
      <c r="AB309" s="42"/>
      <c r="AC309" s="58"/>
      <c r="AD309" s="58"/>
      <c r="AE309" s="58"/>
      <c r="AF309" s="42"/>
      <c r="AG309" s="42"/>
      <c r="AH309" s="42"/>
      <c r="AI309" s="42"/>
      <c r="AJ309" s="42"/>
      <c r="AK309" s="42"/>
      <c r="AL309" s="42"/>
      <c r="AM309" s="42"/>
      <c r="AN309" s="42"/>
      <c r="AO309" s="42"/>
      <c r="AP309" s="42"/>
      <c r="AQ309" s="42"/>
      <c r="AR309" s="42"/>
      <c r="AS309" s="42"/>
      <c r="AT309" s="42"/>
    </row>
    <row r="310" spans="1:46" s="88" customFormat="1" x14ac:dyDescent="0.35">
      <c r="A310" s="44"/>
      <c r="B310" s="44"/>
      <c r="C310" s="44"/>
      <c r="D310" s="44"/>
      <c r="E310" s="44"/>
      <c r="F310" s="44"/>
      <c r="G310" s="44"/>
      <c r="H310" s="44"/>
      <c r="I310" s="44"/>
      <c r="J310" s="44"/>
      <c r="K310" s="44"/>
      <c r="L310" s="44"/>
      <c r="M310" s="44"/>
      <c r="N310" s="44"/>
      <c r="O310" s="44"/>
      <c r="P310" s="44"/>
      <c r="Q310" s="44"/>
      <c r="R310" s="44"/>
      <c r="S310" s="44"/>
      <c r="T310" s="44"/>
      <c r="U310" s="42"/>
      <c r="V310" s="44"/>
      <c r="W310" s="44"/>
      <c r="X310" s="42"/>
      <c r="Y310" s="59"/>
      <c r="Z310" s="59"/>
      <c r="AA310" s="42"/>
      <c r="AB310" s="42"/>
      <c r="AC310" s="58"/>
      <c r="AD310" s="58"/>
      <c r="AE310" s="58"/>
      <c r="AF310" s="42"/>
      <c r="AG310" s="42"/>
      <c r="AH310" s="42"/>
      <c r="AI310" s="42"/>
      <c r="AJ310" s="42"/>
      <c r="AK310" s="42"/>
      <c r="AL310" s="42"/>
      <c r="AM310" s="42"/>
      <c r="AN310" s="42"/>
      <c r="AO310" s="42"/>
      <c r="AP310" s="42"/>
      <c r="AQ310" s="42"/>
      <c r="AR310" s="42"/>
      <c r="AS310" s="42"/>
      <c r="AT310" s="42"/>
    </row>
    <row r="311" spans="1:46" s="88" customFormat="1" x14ac:dyDescent="0.35">
      <c r="A311" s="44"/>
      <c r="B311" s="44"/>
      <c r="C311" s="44"/>
      <c r="D311" s="44"/>
      <c r="E311" s="44"/>
      <c r="F311" s="44"/>
      <c r="G311" s="44"/>
      <c r="H311" s="44"/>
      <c r="I311" s="44"/>
      <c r="J311" s="44"/>
      <c r="K311" s="44"/>
      <c r="L311" s="44"/>
      <c r="M311" s="44"/>
      <c r="N311" s="44"/>
      <c r="O311" s="44"/>
      <c r="P311" s="44"/>
      <c r="Q311" s="44"/>
      <c r="R311" s="44"/>
      <c r="S311" s="44"/>
      <c r="T311" s="44"/>
      <c r="U311" s="42"/>
      <c r="V311" s="44"/>
      <c r="W311" s="44"/>
      <c r="X311" s="42"/>
      <c r="Y311" s="59"/>
      <c r="Z311" s="59"/>
      <c r="AA311" s="42"/>
      <c r="AB311" s="42"/>
      <c r="AC311" s="58"/>
      <c r="AD311" s="58"/>
      <c r="AE311" s="58"/>
      <c r="AF311" s="42"/>
      <c r="AG311" s="42"/>
      <c r="AH311" s="42"/>
      <c r="AI311" s="42"/>
      <c r="AJ311" s="42"/>
      <c r="AK311" s="42"/>
      <c r="AL311" s="42"/>
      <c r="AM311" s="42"/>
      <c r="AN311" s="42"/>
      <c r="AO311" s="42"/>
      <c r="AP311" s="42"/>
      <c r="AQ311" s="42"/>
      <c r="AR311" s="42"/>
      <c r="AS311" s="42"/>
      <c r="AT311" s="42"/>
    </row>
    <row r="312" spans="1:46" s="88" customFormat="1" x14ac:dyDescent="0.35">
      <c r="A312" s="44"/>
      <c r="B312" s="44"/>
      <c r="C312" s="44"/>
      <c r="D312" s="44"/>
      <c r="E312" s="44"/>
      <c r="F312" s="44"/>
      <c r="G312" s="44"/>
      <c r="H312" s="44"/>
      <c r="I312" s="44"/>
      <c r="J312" s="44"/>
      <c r="K312" s="44"/>
      <c r="L312" s="44"/>
      <c r="M312" s="44"/>
      <c r="N312" s="44"/>
      <c r="O312" s="44"/>
      <c r="P312" s="44"/>
      <c r="Q312" s="44"/>
      <c r="R312" s="44"/>
      <c r="S312" s="44"/>
      <c r="T312" s="44"/>
      <c r="U312" s="42"/>
      <c r="V312" s="44"/>
      <c r="W312" s="44"/>
      <c r="X312" s="42"/>
      <c r="Y312" s="59"/>
      <c r="Z312" s="59"/>
      <c r="AA312" s="42"/>
      <c r="AB312" s="42"/>
      <c r="AC312" s="58"/>
      <c r="AD312" s="58"/>
      <c r="AE312" s="58"/>
      <c r="AF312" s="42"/>
      <c r="AG312" s="42"/>
      <c r="AH312" s="42"/>
      <c r="AI312" s="42"/>
      <c r="AJ312" s="42"/>
      <c r="AK312" s="42"/>
      <c r="AL312" s="42"/>
      <c r="AM312" s="42"/>
      <c r="AN312" s="42"/>
      <c r="AO312" s="42"/>
      <c r="AP312" s="42"/>
      <c r="AQ312" s="42"/>
      <c r="AR312" s="42"/>
      <c r="AS312" s="42"/>
      <c r="AT312" s="42"/>
    </row>
    <row r="313" spans="1:46" s="88" customFormat="1" x14ac:dyDescent="0.35">
      <c r="A313" s="44"/>
      <c r="B313" s="44"/>
      <c r="C313" s="44"/>
      <c r="D313" s="44"/>
      <c r="E313" s="44"/>
      <c r="F313" s="44"/>
      <c r="G313" s="44"/>
      <c r="H313" s="44"/>
      <c r="I313" s="44"/>
      <c r="J313" s="44"/>
      <c r="K313" s="44"/>
      <c r="L313" s="44"/>
      <c r="M313" s="44"/>
      <c r="N313" s="44"/>
      <c r="O313" s="44"/>
      <c r="P313" s="44"/>
      <c r="Q313" s="44"/>
      <c r="R313" s="44"/>
      <c r="S313" s="44"/>
      <c r="T313" s="44"/>
      <c r="U313" s="42"/>
      <c r="V313" s="44"/>
      <c r="W313" s="44"/>
      <c r="X313" s="42"/>
      <c r="Y313" s="59"/>
      <c r="Z313" s="59"/>
      <c r="AA313" s="42"/>
      <c r="AB313" s="42"/>
      <c r="AC313" s="58"/>
      <c r="AD313" s="58"/>
      <c r="AE313" s="58"/>
      <c r="AF313" s="42"/>
      <c r="AG313" s="42"/>
      <c r="AH313" s="42"/>
      <c r="AI313" s="42"/>
      <c r="AJ313" s="42"/>
      <c r="AK313" s="42"/>
      <c r="AL313" s="42"/>
      <c r="AM313" s="42"/>
      <c r="AN313" s="42"/>
      <c r="AO313" s="42"/>
      <c r="AP313" s="42"/>
      <c r="AQ313" s="42"/>
      <c r="AR313" s="42"/>
      <c r="AS313" s="42"/>
      <c r="AT313" s="42"/>
    </row>
    <row r="314" spans="1:46" s="88" customFormat="1" x14ac:dyDescent="0.35">
      <c r="A314" s="44"/>
      <c r="B314" s="44"/>
      <c r="C314" s="44"/>
      <c r="D314" s="44"/>
      <c r="E314" s="44"/>
      <c r="F314" s="44"/>
      <c r="G314" s="44"/>
      <c r="H314" s="44"/>
      <c r="I314" s="44"/>
      <c r="J314" s="44"/>
      <c r="K314" s="44"/>
      <c r="L314" s="44"/>
      <c r="M314" s="44"/>
      <c r="N314" s="44"/>
      <c r="O314" s="44"/>
      <c r="P314" s="44"/>
      <c r="Q314" s="44"/>
      <c r="R314" s="44"/>
      <c r="S314" s="44"/>
      <c r="T314" s="44"/>
      <c r="U314" s="42"/>
      <c r="V314" s="44"/>
      <c r="W314" s="44"/>
      <c r="X314" s="42"/>
      <c r="Y314" s="59"/>
      <c r="Z314" s="59"/>
      <c r="AA314" s="42"/>
      <c r="AB314" s="42"/>
      <c r="AC314" s="58"/>
      <c r="AD314" s="58"/>
      <c r="AE314" s="58"/>
      <c r="AF314" s="42"/>
      <c r="AG314" s="42"/>
      <c r="AH314" s="42"/>
      <c r="AI314" s="42"/>
      <c r="AJ314" s="42"/>
      <c r="AK314" s="42"/>
      <c r="AL314" s="42"/>
      <c r="AM314" s="42"/>
      <c r="AN314" s="42"/>
      <c r="AO314" s="42"/>
      <c r="AP314" s="42"/>
      <c r="AQ314" s="42"/>
      <c r="AR314" s="42"/>
      <c r="AS314" s="42"/>
      <c r="AT314" s="42"/>
    </row>
    <row r="315" spans="1:46" s="88" customFormat="1" x14ac:dyDescent="0.35">
      <c r="A315" s="44"/>
      <c r="B315" s="44"/>
      <c r="C315" s="44"/>
      <c r="D315" s="44"/>
      <c r="E315" s="44"/>
      <c r="F315" s="44"/>
      <c r="G315" s="44"/>
      <c r="H315" s="44"/>
      <c r="I315" s="44"/>
      <c r="J315" s="44"/>
      <c r="K315" s="44"/>
      <c r="L315" s="44"/>
      <c r="M315" s="44"/>
      <c r="N315" s="44"/>
      <c r="O315" s="44"/>
      <c r="P315" s="44"/>
      <c r="Q315" s="44"/>
      <c r="R315" s="44"/>
      <c r="S315" s="44"/>
      <c r="T315" s="44"/>
      <c r="U315" s="42"/>
      <c r="V315" s="44"/>
      <c r="W315" s="44"/>
      <c r="X315" s="42"/>
      <c r="Y315" s="59"/>
      <c r="Z315" s="59"/>
      <c r="AA315" s="42"/>
      <c r="AB315" s="42"/>
      <c r="AC315" s="58"/>
      <c r="AD315" s="58"/>
      <c r="AE315" s="58"/>
      <c r="AF315" s="42"/>
      <c r="AG315" s="42"/>
      <c r="AH315" s="42"/>
      <c r="AI315" s="42"/>
      <c r="AJ315" s="42"/>
      <c r="AK315" s="42"/>
      <c r="AL315" s="42"/>
      <c r="AM315" s="42"/>
      <c r="AN315" s="42"/>
      <c r="AO315" s="42"/>
      <c r="AP315" s="42"/>
      <c r="AQ315" s="42"/>
      <c r="AR315" s="42"/>
      <c r="AS315" s="42"/>
      <c r="AT315" s="42"/>
    </row>
    <row r="316" spans="1:46" s="88" customFormat="1" x14ac:dyDescent="0.35">
      <c r="A316" s="44"/>
      <c r="B316" s="44"/>
      <c r="C316" s="44"/>
      <c r="D316" s="44"/>
      <c r="E316" s="44"/>
      <c r="F316" s="44"/>
      <c r="G316" s="44"/>
      <c r="H316" s="44"/>
      <c r="I316" s="44"/>
      <c r="J316" s="44"/>
      <c r="K316" s="44"/>
      <c r="L316" s="44"/>
      <c r="M316" s="44"/>
      <c r="N316" s="44"/>
      <c r="O316" s="44"/>
      <c r="P316" s="44"/>
      <c r="Q316" s="44"/>
      <c r="R316" s="44"/>
      <c r="S316" s="44"/>
      <c r="T316" s="44"/>
      <c r="U316" s="42"/>
      <c r="V316" s="44"/>
      <c r="W316" s="44"/>
      <c r="X316" s="42"/>
      <c r="Y316" s="59"/>
      <c r="Z316" s="59"/>
      <c r="AA316" s="42"/>
      <c r="AB316" s="42"/>
      <c r="AC316" s="58"/>
      <c r="AD316" s="58"/>
      <c r="AE316" s="58"/>
      <c r="AF316" s="42"/>
      <c r="AG316" s="42"/>
      <c r="AH316" s="42"/>
      <c r="AI316" s="42"/>
      <c r="AJ316" s="42"/>
      <c r="AK316" s="42"/>
      <c r="AL316" s="42"/>
      <c r="AM316" s="42"/>
      <c r="AN316" s="42"/>
      <c r="AO316" s="42"/>
      <c r="AP316" s="42"/>
      <c r="AQ316" s="42"/>
      <c r="AR316" s="42"/>
      <c r="AS316" s="42"/>
      <c r="AT316" s="42"/>
    </row>
    <row r="317" spans="1:46" s="88" customFormat="1" x14ac:dyDescent="0.35">
      <c r="A317" s="44"/>
      <c r="B317" s="44"/>
      <c r="C317" s="44"/>
      <c r="D317" s="44"/>
      <c r="E317" s="44"/>
      <c r="F317" s="44"/>
      <c r="G317" s="44"/>
      <c r="H317" s="44"/>
      <c r="I317" s="44"/>
      <c r="J317" s="44"/>
      <c r="K317" s="44"/>
      <c r="L317" s="44"/>
      <c r="M317" s="44"/>
      <c r="N317" s="44"/>
      <c r="O317" s="44"/>
      <c r="P317" s="44"/>
      <c r="Q317" s="44"/>
      <c r="R317" s="44"/>
      <c r="S317" s="44"/>
      <c r="T317" s="44"/>
      <c r="U317" s="42"/>
      <c r="V317" s="44"/>
      <c r="W317" s="44"/>
      <c r="X317" s="42"/>
      <c r="Y317" s="59"/>
      <c r="Z317" s="59"/>
      <c r="AA317" s="42"/>
      <c r="AB317" s="42"/>
      <c r="AC317" s="58"/>
      <c r="AD317" s="58"/>
      <c r="AE317" s="58"/>
      <c r="AF317" s="42"/>
      <c r="AG317" s="42"/>
      <c r="AH317" s="42"/>
      <c r="AI317" s="42"/>
      <c r="AJ317" s="42"/>
      <c r="AK317" s="42"/>
      <c r="AL317" s="42"/>
      <c r="AM317" s="42"/>
      <c r="AN317" s="42"/>
      <c r="AO317" s="42"/>
      <c r="AP317" s="42"/>
      <c r="AQ317" s="42"/>
      <c r="AR317" s="42"/>
      <c r="AS317" s="42"/>
      <c r="AT317" s="42"/>
    </row>
    <row r="318" spans="1:46" s="88" customFormat="1" x14ac:dyDescent="0.35">
      <c r="A318" s="44"/>
      <c r="B318" s="44"/>
      <c r="C318" s="44"/>
      <c r="D318" s="44"/>
      <c r="E318" s="44"/>
      <c r="F318" s="44"/>
      <c r="G318" s="44"/>
      <c r="H318" s="44"/>
      <c r="I318" s="44"/>
      <c r="J318" s="44"/>
      <c r="K318" s="44"/>
      <c r="L318" s="44"/>
      <c r="M318" s="44"/>
      <c r="N318" s="44"/>
      <c r="O318" s="44"/>
      <c r="P318" s="44"/>
      <c r="Q318" s="44"/>
      <c r="R318" s="44"/>
      <c r="S318" s="44"/>
      <c r="T318" s="44"/>
      <c r="U318" s="42"/>
      <c r="V318" s="44"/>
      <c r="W318" s="44"/>
      <c r="X318" s="42"/>
      <c r="Y318" s="59"/>
      <c r="Z318" s="59"/>
      <c r="AA318" s="42"/>
      <c r="AB318" s="42"/>
      <c r="AC318" s="58"/>
      <c r="AD318" s="58"/>
      <c r="AE318" s="58"/>
      <c r="AF318" s="42"/>
      <c r="AG318" s="42"/>
      <c r="AH318" s="42"/>
      <c r="AI318" s="42"/>
      <c r="AJ318" s="42"/>
      <c r="AK318" s="42"/>
      <c r="AL318" s="42"/>
      <c r="AM318" s="42"/>
      <c r="AN318" s="42"/>
      <c r="AO318" s="42"/>
      <c r="AP318" s="42"/>
      <c r="AQ318" s="42"/>
      <c r="AR318" s="42"/>
      <c r="AS318" s="42"/>
      <c r="AT318" s="42"/>
    </row>
    <row r="319" spans="1:46" s="88" customFormat="1" x14ac:dyDescent="0.35">
      <c r="A319" s="44"/>
      <c r="B319" s="44"/>
      <c r="C319" s="44"/>
      <c r="D319" s="44"/>
      <c r="E319" s="44"/>
      <c r="F319" s="44"/>
      <c r="G319" s="44"/>
      <c r="H319" s="44"/>
      <c r="I319" s="44"/>
      <c r="J319" s="44"/>
      <c r="K319" s="44"/>
      <c r="L319" s="44"/>
      <c r="M319" s="44"/>
      <c r="N319" s="44"/>
      <c r="O319" s="44"/>
      <c r="P319" s="44"/>
      <c r="Q319" s="44"/>
      <c r="R319" s="44"/>
      <c r="S319" s="44"/>
      <c r="T319" s="44"/>
      <c r="U319" s="42"/>
      <c r="V319" s="44"/>
      <c r="W319" s="44"/>
      <c r="X319" s="42"/>
      <c r="Y319" s="59"/>
      <c r="Z319" s="59"/>
      <c r="AA319" s="42"/>
      <c r="AB319" s="42"/>
      <c r="AC319" s="58"/>
      <c r="AD319" s="58"/>
      <c r="AE319" s="58"/>
      <c r="AF319" s="42"/>
      <c r="AG319" s="42"/>
      <c r="AH319" s="42"/>
      <c r="AI319" s="42"/>
      <c r="AJ319" s="42"/>
      <c r="AK319" s="42"/>
      <c r="AL319" s="42"/>
      <c r="AM319" s="42"/>
      <c r="AN319" s="42"/>
      <c r="AO319" s="42"/>
      <c r="AP319" s="42"/>
      <c r="AQ319" s="42"/>
      <c r="AR319" s="42"/>
      <c r="AS319" s="42"/>
      <c r="AT319" s="42"/>
    </row>
    <row r="320" spans="1:46" s="88" customFormat="1" x14ac:dyDescent="0.35">
      <c r="A320" s="44"/>
      <c r="B320" s="44"/>
      <c r="C320" s="44"/>
      <c r="D320" s="44"/>
      <c r="E320" s="44"/>
      <c r="F320" s="44"/>
      <c r="G320" s="44"/>
      <c r="H320" s="44"/>
      <c r="I320" s="44"/>
      <c r="J320" s="44"/>
      <c r="K320" s="44"/>
      <c r="L320" s="44"/>
      <c r="M320" s="44"/>
      <c r="N320" s="44"/>
      <c r="O320" s="44"/>
      <c r="P320" s="44"/>
      <c r="Q320" s="44"/>
      <c r="R320" s="44"/>
      <c r="S320" s="44"/>
      <c r="T320" s="44"/>
      <c r="U320" s="42"/>
      <c r="V320" s="44"/>
      <c r="W320" s="44"/>
      <c r="X320" s="42"/>
      <c r="Y320" s="59"/>
      <c r="Z320" s="59"/>
      <c r="AA320" s="42"/>
      <c r="AB320" s="42"/>
      <c r="AC320" s="58"/>
      <c r="AD320" s="58"/>
      <c r="AE320" s="58"/>
      <c r="AF320" s="42"/>
      <c r="AG320" s="42"/>
      <c r="AH320" s="42"/>
      <c r="AI320" s="42"/>
      <c r="AJ320" s="42"/>
      <c r="AK320" s="42"/>
      <c r="AL320" s="42"/>
      <c r="AM320" s="42"/>
      <c r="AN320" s="42"/>
      <c r="AO320" s="42"/>
      <c r="AP320" s="42"/>
      <c r="AQ320" s="42"/>
      <c r="AR320" s="42"/>
      <c r="AS320" s="42"/>
      <c r="AT320" s="42"/>
    </row>
    <row r="321" spans="1:46" s="88" customFormat="1" x14ac:dyDescent="0.35">
      <c r="A321" s="44"/>
      <c r="B321" s="44"/>
      <c r="C321" s="44"/>
      <c r="D321" s="44"/>
      <c r="E321" s="44"/>
      <c r="F321" s="44"/>
      <c r="G321" s="44"/>
      <c r="H321" s="44"/>
      <c r="I321" s="44"/>
      <c r="J321" s="44"/>
      <c r="K321" s="44"/>
      <c r="L321" s="44"/>
      <c r="M321" s="44"/>
      <c r="N321" s="44"/>
      <c r="O321" s="44"/>
      <c r="P321" s="44"/>
      <c r="Q321" s="44"/>
      <c r="R321" s="44"/>
      <c r="S321" s="44"/>
      <c r="T321" s="44"/>
      <c r="U321" s="42"/>
      <c r="V321" s="44"/>
      <c r="W321" s="44"/>
      <c r="X321" s="42"/>
      <c r="Y321" s="59"/>
      <c r="Z321" s="59"/>
      <c r="AA321" s="42"/>
      <c r="AB321" s="42"/>
      <c r="AC321" s="58"/>
      <c r="AD321" s="58"/>
      <c r="AE321" s="58"/>
      <c r="AF321" s="42"/>
      <c r="AG321" s="42"/>
      <c r="AH321" s="42"/>
      <c r="AI321" s="42"/>
      <c r="AJ321" s="42"/>
      <c r="AK321" s="42"/>
      <c r="AL321" s="42"/>
      <c r="AM321" s="42"/>
      <c r="AN321" s="42"/>
      <c r="AO321" s="42"/>
      <c r="AP321" s="42"/>
      <c r="AQ321" s="42"/>
      <c r="AR321" s="42"/>
      <c r="AS321" s="42"/>
      <c r="AT321" s="42"/>
    </row>
    <row r="322" spans="1:46" s="88" customFormat="1" x14ac:dyDescent="0.35">
      <c r="A322" s="44"/>
      <c r="B322" s="44"/>
      <c r="C322" s="44"/>
      <c r="D322" s="44"/>
      <c r="E322" s="44"/>
      <c r="F322" s="44"/>
      <c r="G322" s="44"/>
      <c r="H322" s="44"/>
      <c r="I322" s="44"/>
      <c r="J322" s="44"/>
      <c r="K322" s="44"/>
      <c r="L322" s="44"/>
      <c r="M322" s="44"/>
      <c r="N322" s="44"/>
      <c r="O322" s="44"/>
      <c r="P322" s="44"/>
      <c r="Q322" s="44"/>
      <c r="R322" s="44"/>
      <c r="S322" s="44"/>
      <c r="T322" s="44"/>
      <c r="U322" s="42"/>
      <c r="V322" s="44"/>
      <c r="W322" s="44"/>
      <c r="X322" s="42"/>
      <c r="Y322" s="59"/>
      <c r="Z322" s="59"/>
      <c r="AA322" s="42"/>
      <c r="AB322" s="42"/>
      <c r="AC322" s="58"/>
      <c r="AD322" s="58"/>
      <c r="AE322" s="58"/>
      <c r="AF322" s="42"/>
      <c r="AG322" s="42"/>
      <c r="AH322" s="42"/>
      <c r="AI322" s="42"/>
      <c r="AJ322" s="42"/>
      <c r="AK322" s="42"/>
      <c r="AL322" s="42"/>
      <c r="AM322" s="42"/>
      <c r="AN322" s="42"/>
      <c r="AO322" s="42"/>
      <c r="AP322" s="42"/>
      <c r="AQ322" s="42"/>
      <c r="AR322" s="42"/>
      <c r="AS322" s="42"/>
      <c r="AT322" s="42"/>
    </row>
    <row r="323" spans="1:46" s="88" customFormat="1" x14ac:dyDescent="0.35">
      <c r="A323" s="44"/>
      <c r="B323" s="44"/>
      <c r="C323" s="44"/>
      <c r="D323" s="44"/>
      <c r="E323" s="44"/>
      <c r="F323" s="44"/>
      <c r="G323" s="44"/>
      <c r="H323" s="44"/>
      <c r="I323" s="44"/>
      <c r="J323" s="44"/>
      <c r="K323" s="44"/>
      <c r="L323" s="44"/>
      <c r="M323" s="44"/>
      <c r="N323" s="44"/>
      <c r="O323" s="44"/>
      <c r="P323" s="44"/>
      <c r="Q323" s="44"/>
      <c r="R323" s="44"/>
      <c r="S323" s="44"/>
      <c r="T323" s="44"/>
      <c r="U323" s="42"/>
      <c r="V323" s="44"/>
      <c r="W323" s="44"/>
      <c r="X323" s="42"/>
      <c r="Y323" s="59"/>
      <c r="Z323" s="59"/>
      <c r="AA323" s="42"/>
      <c r="AB323" s="42"/>
      <c r="AC323" s="58"/>
      <c r="AD323" s="58"/>
      <c r="AE323" s="58"/>
      <c r="AF323" s="42"/>
      <c r="AG323" s="42"/>
      <c r="AH323" s="42"/>
      <c r="AI323" s="42"/>
      <c r="AJ323" s="42"/>
      <c r="AK323" s="42"/>
      <c r="AL323" s="42"/>
      <c r="AM323" s="42"/>
      <c r="AN323" s="42"/>
      <c r="AO323" s="42"/>
      <c r="AP323" s="42"/>
      <c r="AQ323" s="42"/>
      <c r="AR323" s="42"/>
      <c r="AS323" s="42"/>
      <c r="AT323" s="42"/>
    </row>
    <row r="324" spans="1:46" s="88" customFormat="1" x14ac:dyDescent="0.35">
      <c r="A324" s="44"/>
      <c r="B324" s="44"/>
      <c r="C324" s="44"/>
      <c r="D324" s="44"/>
      <c r="E324" s="44"/>
      <c r="F324" s="44"/>
      <c r="G324" s="44"/>
      <c r="H324" s="44"/>
      <c r="I324" s="44"/>
      <c r="J324" s="44"/>
      <c r="K324" s="44"/>
      <c r="L324" s="44"/>
      <c r="M324" s="44"/>
      <c r="N324" s="44"/>
      <c r="O324" s="44"/>
      <c r="P324" s="44"/>
      <c r="Q324" s="44"/>
      <c r="R324" s="44"/>
      <c r="S324" s="44"/>
      <c r="T324" s="44"/>
      <c r="U324" s="42"/>
      <c r="V324" s="44"/>
      <c r="W324" s="44"/>
      <c r="X324" s="42"/>
      <c r="Y324" s="59"/>
      <c r="Z324" s="59"/>
      <c r="AA324" s="42"/>
      <c r="AB324" s="42"/>
      <c r="AC324" s="58"/>
      <c r="AD324" s="58"/>
      <c r="AE324" s="58"/>
      <c r="AF324" s="42"/>
      <c r="AG324" s="42"/>
      <c r="AH324" s="42"/>
      <c r="AI324" s="42"/>
      <c r="AJ324" s="42"/>
      <c r="AK324" s="42"/>
      <c r="AL324" s="42"/>
      <c r="AM324" s="42"/>
      <c r="AN324" s="42"/>
      <c r="AO324" s="42"/>
      <c r="AP324" s="42"/>
      <c r="AQ324" s="42"/>
      <c r="AR324" s="42"/>
      <c r="AS324" s="42"/>
      <c r="AT324" s="42"/>
    </row>
    <row r="325" spans="1:46" s="88" customFormat="1" x14ac:dyDescent="0.35">
      <c r="A325" s="44"/>
      <c r="B325" s="44"/>
      <c r="C325" s="44"/>
      <c r="D325" s="44"/>
      <c r="E325" s="44"/>
      <c r="F325" s="44"/>
      <c r="G325" s="44"/>
      <c r="H325" s="44"/>
      <c r="I325" s="44"/>
      <c r="J325" s="44"/>
      <c r="K325" s="44"/>
      <c r="L325" s="44"/>
      <c r="M325" s="44"/>
      <c r="N325" s="44"/>
      <c r="O325" s="44"/>
      <c r="P325" s="44"/>
      <c r="Q325" s="44"/>
      <c r="R325" s="44"/>
      <c r="S325" s="44"/>
      <c r="T325" s="44"/>
      <c r="U325" s="42"/>
      <c r="V325" s="44"/>
      <c r="W325" s="44"/>
      <c r="X325" s="42"/>
      <c r="Y325" s="59"/>
      <c r="Z325" s="59"/>
      <c r="AA325" s="42"/>
      <c r="AB325" s="42"/>
      <c r="AC325" s="58"/>
      <c r="AD325" s="58"/>
      <c r="AE325" s="58"/>
      <c r="AF325" s="42"/>
      <c r="AG325" s="42"/>
      <c r="AH325" s="42"/>
      <c r="AI325" s="42"/>
      <c r="AJ325" s="42"/>
      <c r="AK325" s="42"/>
      <c r="AL325" s="42"/>
      <c r="AM325" s="42"/>
      <c r="AN325" s="42"/>
      <c r="AO325" s="42"/>
      <c r="AP325" s="42"/>
      <c r="AQ325" s="42"/>
      <c r="AR325" s="42"/>
      <c r="AS325" s="42"/>
      <c r="AT325" s="42"/>
    </row>
    <row r="326" spans="1:46" s="88" customFormat="1" x14ac:dyDescent="0.35">
      <c r="A326" s="44"/>
      <c r="B326" s="44"/>
      <c r="C326" s="44"/>
      <c r="D326" s="44"/>
      <c r="E326" s="44"/>
      <c r="F326" s="44"/>
      <c r="G326" s="44"/>
      <c r="H326" s="44"/>
      <c r="I326" s="44"/>
      <c r="J326" s="44"/>
      <c r="K326" s="44"/>
      <c r="L326" s="44"/>
      <c r="M326" s="44"/>
      <c r="N326" s="44"/>
      <c r="O326" s="44"/>
      <c r="P326" s="44"/>
      <c r="Q326" s="44"/>
      <c r="R326" s="44"/>
      <c r="S326" s="44"/>
      <c r="T326" s="44"/>
      <c r="U326" s="42"/>
      <c r="V326" s="44"/>
      <c r="W326" s="44"/>
      <c r="X326" s="42"/>
      <c r="Y326" s="59"/>
      <c r="Z326" s="59"/>
      <c r="AA326" s="42"/>
      <c r="AB326" s="42"/>
      <c r="AC326" s="58"/>
      <c r="AD326" s="58"/>
      <c r="AE326" s="58"/>
      <c r="AF326" s="42"/>
      <c r="AG326" s="42"/>
      <c r="AH326" s="42"/>
      <c r="AI326" s="42"/>
      <c r="AJ326" s="42"/>
      <c r="AK326" s="42"/>
      <c r="AL326" s="42"/>
      <c r="AM326" s="42"/>
      <c r="AN326" s="42"/>
      <c r="AO326" s="42"/>
      <c r="AP326" s="42"/>
      <c r="AQ326" s="42"/>
      <c r="AR326" s="42"/>
      <c r="AS326" s="42"/>
      <c r="AT326" s="42"/>
    </row>
    <row r="327" spans="1:46" s="88" customFormat="1" x14ac:dyDescent="0.35">
      <c r="A327" s="44"/>
      <c r="B327" s="44"/>
      <c r="C327" s="44"/>
      <c r="D327" s="44"/>
      <c r="E327" s="44"/>
      <c r="F327" s="44"/>
      <c r="G327" s="44"/>
      <c r="H327" s="44"/>
      <c r="I327" s="44"/>
      <c r="J327" s="44"/>
      <c r="K327" s="44"/>
      <c r="L327" s="44"/>
      <c r="M327" s="44"/>
      <c r="N327" s="44"/>
      <c r="O327" s="44"/>
      <c r="P327" s="44"/>
      <c r="Q327" s="44"/>
      <c r="R327" s="44"/>
      <c r="S327" s="44"/>
      <c r="T327" s="44"/>
      <c r="U327" s="42"/>
      <c r="V327" s="44"/>
      <c r="W327" s="44"/>
      <c r="X327" s="42"/>
      <c r="Y327" s="59"/>
      <c r="Z327" s="59"/>
      <c r="AA327" s="42"/>
      <c r="AB327" s="42"/>
      <c r="AC327" s="58"/>
      <c r="AD327" s="58"/>
      <c r="AE327" s="58"/>
      <c r="AF327" s="42"/>
      <c r="AG327" s="42"/>
      <c r="AH327" s="42"/>
      <c r="AI327" s="42"/>
      <c r="AJ327" s="42"/>
      <c r="AK327" s="42"/>
      <c r="AL327" s="42"/>
      <c r="AM327" s="42"/>
      <c r="AN327" s="42"/>
      <c r="AO327" s="42"/>
      <c r="AP327" s="42"/>
      <c r="AQ327" s="42"/>
      <c r="AR327" s="42"/>
      <c r="AS327" s="42"/>
      <c r="AT327" s="42"/>
    </row>
    <row r="328" spans="1:46" s="88" customFormat="1" x14ac:dyDescent="0.35">
      <c r="A328" s="44"/>
      <c r="B328" s="44"/>
      <c r="C328" s="44"/>
      <c r="D328" s="44"/>
      <c r="E328" s="44"/>
      <c r="F328" s="44"/>
      <c r="G328" s="44"/>
      <c r="H328" s="44"/>
      <c r="I328" s="44"/>
      <c r="J328" s="44"/>
      <c r="K328" s="44"/>
      <c r="L328" s="44"/>
      <c r="M328" s="44"/>
      <c r="N328" s="44"/>
      <c r="O328" s="44"/>
      <c r="P328" s="44"/>
      <c r="Q328" s="44"/>
      <c r="R328" s="44"/>
      <c r="S328" s="44"/>
      <c r="T328" s="44"/>
      <c r="U328" s="42"/>
      <c r="V328" s="44"/>
      <c r="W328" s="44"/>
      <c r="X328" s="42"/>
      <c r="Y328" s="59"/>
      <c r="Z328" s="59"/>
      <c r="AA328" s="42"/>
      <c r="AB328" s="42"/>
      <c r="AC328" s="58"/>
      <c r="AD328" s="58"/>
      <c r="AE328" s="58"/>
      <c r="AF328" s="42"/>
      <c r="AG328" s="42"/>
      <c r="AH328" s="42"/>
      <c r="AI328" s="42"/>
      <c r="AJ328" s="42"/>
      <c r="AK328" s="42"/>
      <c r="AL328" s="42"/>
      <c r="AM328" s="42"/>
      <c r="AN328" s="42"/>
      <c r="AO328" s="42"/>
      <c r="AP328" s="42"/>
      <c r="AQ328" s="42"/>
      <c r="AR328" s="42"/>
      <c r="AS328" s="42"/>
      <c r="AT328" s="42"/>
    </row>
    <row r="329" spans="1:46" s="88" customFormat="1" x14ac:dyDescent="0.35">
      <c r="A329" s="44"/>
      <c r="B329" s="44"/>
      <c r="C329" s="44"/>
      <c r="D329" s="44"/>
      <c r="E329" s="44"/>
      <c r="F329" s="44"/>
      <c r="G329" s="44"/>
      <c r="H329" s="44"/>
      <c r="I329" s="44"/>
      <c r="J329" s="44"/>
      <c r="K329" s="44"/>
      <c r="L329" s="44"/>
      <c r="M329" s="44"/>
      <c r="N329" s="44"/>
      <c r="O329" s="44"/>
      <c r="P329" s="44"/>
      <c r="Q329" s="44"/>
      <c r="R329" s="44"/>
      <c r="S329" s="44"/>
      <c r="T329" s="44"/>
      <c r="U329" s="42"/>
      <c r="V329" s="44"/>
      <c r="W329" s="44"/>
      <c r="X329" s="42"/>
      <c r="Y329" s="59"/>
      <c r="Z329" s="59"/>
      <c r="AA329" s="42"/>
      <c r="AB329" s="42"/>
      <c r="AC329" s="58"/>
      <c r="AD329" s="58"/>
      <c r="AE329" s="58"/>
      <c r="AF329" s="42"/>
      <c r="AG329" s="42"/>
      <c r="AH329" s="42"/>
      <c r="AI329" s="42"/>
      <c r="AJ329" s="42"/>
      <c r="AK329" s="42"/>
      <c r="AL329" s="42"/>
      <c r="AM329" s="42"/>
      <c r="AN329" s="42"/>
      <c r="AO329" s="42"/>
      <c r="AP329" s="42"/>
      <c r="AQ329" s="42"/>
      <c r="AR329" s="42"/>
      <c r="AS329" s="42"/>
      <c r="AT329" s="42"/>
    </row>
    <row r="330" spans="1:46" s="88" customFormat="1" x14ac:dyDescent="0.35">
      <c r="A330" s="44"/>
      <c r="B330" s="44"/>
      <c r="C330" s="44"/>
      <c r="D330" s="44"/>
      <c r="E330" s="44"/>
      <c r="F330" s="44"/>
      <c r="G330" s="44"/>
      <c r="H330" s="44"/>
      <c r="I330" s="44"/>
      <c r="J330" s="44"/>
      <c r="K330" s="44"/>
      <c r="L330" s="44"/>
      <c r="M330" s="44"/>
      <c r="N330" s="44"/>
      <c r="O330" s="44"/>
      <c r="P330" s="44"/>
      <c r="Q330" s="44"/>
      <c r="R330" s="44"/>
      <c r="S330" s="44"/>
      <c r="T330" s="44"/>
      <c r="U330" s="42"/>
      <c r="V330" s="44"/>
      <c r="W330" s="44"/>
      <c r="X330" s="42"/>
      <c r="Y330" s="59"/>
      <c r="Z330" s="59"/>
      <c r="AA330" s="42"/>
      <c r="AB330" s="42"/>
      <c r="AC330" s="58"/>
      <c r="AD330" s="58"/>
      <c r="AE330" s="58"/>
      <c r="AF330" s="42"/>
      <c r="AG330" s="42"/>
      <c r="AH330" s="42"/>
      <c r="AI330" s="42"/>
      <c r="AJ330" s="42"/>
      <c r="AK330" s="42"/>
      <c r="AL330" s="42"/>
      <c r="AM330" s="42"/>
      <c r="AN330" s="42"/>
      <c r="AO330" s="42"/>
      <c r="AP330" s="42"/>
      <c r="AQ330" s="42"/>
      <c r="AR330" s="42"/>
      <c r="AS330" s="42"/>
      <c r="AT330" s="42"/>
    </row>
    <row r="331" spans="1:46" s="88" customFormat="1" x14ac:dyDescent="0.35">
      <c r="A331" s="44"/>
      <c r="B331" s="44"/>
      <c r="C331" s="44"/>
      <c r="D331" s="44"/>
      <c r="E331" s="44"/>
      <c r="F331" s="44"/>
      <c r="G331" s="44"/>
      <c r="H331" s="44"/>
      <c r="I331" s="44"/>
      <c r="J331" s="44"/>
      <c r="K331" s="44"/>
      <c r="L331" s="44"/>
      <c r="M331" s="44"/>
      <c r="N331" s="44"/>
      <c r="O331" s="44"/>
      <c r="P331" s="44"/>
      <c r="Q331" s="44"/>
      <c r="R331" s="44"/>
      <c r="S331" s="44"/>
      <c r="T331" s="44"/>
      <c r="U331" s="42"/>
      <c r="V331" s="44"/>
      <c r="W331" s="44"/>
      <c r="X331" s="42"/>
      <c r="Y331" s="59"/>
      <c r="Z331" s="59"/>
      <c r="AA331" s="42"/>
      <c r="AB331" s="42"/>
      <c r="AC331" s="58"/>
      <c r="AD331" s="58"/>
      <c r="AE331" s="58"/>
      <c r="AF331" s="42"/>
      <c r="AG331" s="42"/>
      <c r="AH331" s="42"/>
      <c r="AI331" s="42"/>
      <c r="AJ331" s="42"/>
      <c r="AK331" s="42"/>
      <c r="AL331" s="42"/>
      <c r="AM331" s="42"/>
      <c r="AN331" s="42"/>
      <c r="AO331" s="42"/>
      <c r="AP331" s="42"/>
      <c r="AQ331" s="42"/>
      <c r="AR331" s="42"/>
      <c r="AS331" s="42"/>
      <c r="AT331" s="42"/>
    </row>
    <row r="332" spans="1:46" s="88" customFormat="1" x14ac:dyDescent="0.35">
      <c r="A332" s="44"/>
      <c r="B332" s="44"/>
      <c r="C332" s="44"/>
      <c r="D332" s="44"/>
      <c r="E332" s="44"/>
      <c r="F332" s="44"/>
      <c r="G332" s="44"/>
      <c r="H332" s="44"/>
      <c r="I332" s="44"/>
      <c r="J332" s="44"/>
      <c r="K332" s="44"/>
      <c r="L332" s="44"/>
      <c r="M332" s="44"/>
      <c r="N332" s="44"/>
      <c r="O332" s="44"/>
      <c r="P332" s="44"/>
      <c r="Q332" s="44"/>
      <c r="R332" s="44"/>
      <c r="S332" s="44"/>
      <c r="T332" s="44"/>
      <c r="U332" s="42"/>
      <c r="V332" s="44"/>
      <c r="W332" s="44"/>
      <c r="X332" s="42"/>
      <c r="Y332" s="59"/>
      <c r="Z332" s="59"/>
      <c r="AA332" s="42"/>
      <c r="AB332" s="42"/>
      <c r="AC332" s="58"/>
      <c r="AD332" s="58"/>
      <c r="AE332" s="58"/>
      <c r="AF332" s="42"/>
      <c r="AG332" s="42"/>
      <c r="AH332" s="42"/>
      <c r="AI332" s="42"/>
      <c r="AJ332" s="42"/>
      <c r="AK332" s="42"/>
      <c r="AL332" s="42"/>
      <c r="AM332" s="42"/>
      <c r="AN332" s="42"/>
      <c r="AO332" s="42"/>
      <c r="AP332" s="42"/>
      <c r="AQ332" s="42"/>
      <c r="AR332" s="42"/>
      <c r="AS332" s="42"/>
      <c r="AT332" s="42"/>
    </row>
    <row r="333" spans="1:46" s="88" customFormat="1" x14ac:dyDescent="0.35">
      <c r="A333" s="44"/>
      <c r="B333" s="44"/>
      <c r="C333" s="44"/>
      <c r="D333" s="44"/>
      <c r="E333" s="44"/>
      <c r="F333" s="44"/>
      <c r="G333" s="44"/>
      <c r="H333" s="44"/>
      <c r="I333" s="44"/>
      <c r="J333" s="44"/>
      <c r="K333" s="44"/>
      <c r="L333" s="44"/>
      <c r="M333" s="44"/>
      <c r="N333" s="44"/>
      <c r="O333" s="44"/>
      <c r="P333" s="44"/>
      <c r="Q333" s="44"/>
      <c r="R333" s="44"/>
      <c r="S333" s="44"/>
      <c r="T333" s="44"/>
      <c r="U333" s="42"/>
      <c r="V333" s="44"/>
      <c r="W333" s="44"/>
      <c r="X333" s="42"/>
      <c r="Y333" s="59"/>
      <c r="Z333" s="59"/>
      <c r="AA333" s="42"/>
      <c r="AB333" s="42"/>
      <c r="AC333" s="58"/>
      <c r="AD333" s="58"/>
      <c r="AE333" s="58"/>
      <c r="AF333" s="42"/>
      <c r="AG333" s="42"/>
      <c r="AH333" s="42"/>
      <c r="AI333" s="42"/>
      <c r="AJ333" s="42"/>
      <c r="AK333" s="42"/>
      <c r="AL333" s="42"/>
      <c r="AM333" s="42"/>
      <c r="AN333" s="42"/>
      <c r="AO333" s="42"/>
      <c r="AP333" s="42"/>
      <c r="AQ333" s="42"/>
      <c r="AR333" s="42"/>
      <c r="AS333" s="42"/>
      <c r="AT333" s="42"/>
    </row>
    <row r="334" spans="1:46" s="88" customFormat="1" x14ac:dyDescent="0.35">
      <c r="A334" s="44"/>
      <c r="B334" s="44"/>
      <c r="C334" s="44"/>
      <c r="D334" s="44"/>
      <c r="E334" s="44"/>
      <c r="F334" s="44"/>
      <c r="G334" s="44"/>
      <c r="H334" s="44"/>
      <c r="I334" s="44"/>
      <c r="J334" s="44"/>
      <c r="K334" s="44"/>
      <c r="L334" s="44"/>
      <c r="M334" s="44"/>
      <c r="N334" s="44"/>
      <c r="O334" s="44"/>
      <c r="P334" s="44"/>
      <c r="Q334" s="44"/>
      <c r="R334" s="44"/>
      <c r="S334" s="44"/>
      <c r="T334" s="44"/>
      <c r="U334" s="42"/>
      <c r="V334" s="44"/>
      <c r="W334" s="44"/>
      <c r="X334" s="42"/>
      <c r="Y334" s="59"/>
      <c r="Z334" s="59"/>
      <c r="AA334" s="42"/>
      <c r="AB334" s="42"/>
      <c r="AC334" s="58"/>
      <c r="AD334" s="58"/>
      <c r="AE334" s="58"/>
      <c r="AF334" s="42"/>
      <c r="AG334" s="42"/>
      <c r="AH334" s="42"/>
      <c r="AI334" s="42"/>
      <c r="AJ334" s="42"/>
      <c r="AK334" s="42"/>
      <c r="AL334" s="42"/>
      <c r="AM334" s="42"/>
      <c r="AN334" s="42"/>
      <c r="AO334" s="42"/>
      <c r="AP334" s="42"/>
      <c r="AQ334" s="42"/>
      <c r="AR334" s="42"/>
      <c r="AS334" s="42"/>
      <c r="AT334" s="42"/>
    </row>
    <row r="335" spans="1:46" s="88" customFormat="1" x14ac:dyDescent="0.35">
      <c r="A335" s="44"/>
      <c r="B335" s="44"/>
      <c r="C335" s="44"/>
      <c r="D335" s="44"/>
      <c r="E335" s="44"/>
      <c r="F335" s="44"/>
      <c r="G335" s="44"/>
      <c r="H335" s="44"/>
      <c r="I335" s="44"/>
      <c r="J335" s="44"/>
      <c r="K335" s="44"/>
      <c r="L335" s="44"/>
      <c r="M335" s="44"/>
      <c r="N335" s="44"/>
      <c r="O335" s="44"/>
      <c r="P335" s="44"/>
      <c r="Q335" s="44"/>
      <c r="R335" s="44"/>
      <c r="S335" s="44"/>
      <c r="T335" s="44"/>
      <c r="U335" s="42"/>
      <c r="V335" s="44"/>
      <c r="W335" s="44"/>
      <c r="X335" s="42"/>
      <c r="Y335" s="59"/>
      <c r="Z335" s="59"/>
      <c r="AA335" s="42"/>
      <c r="AB335" s="42"/>
      <c r="AC335" s="58"/>
      <c r="AD335" s="58"/>
      <c r="AE335" s="58"/>
      <c r="AF335" s="42"/>
      <c r="AG335" s="42"/>
      <c r="AH335" s="42"/>
      <c r="AI335" s="42"/>
      <c r="AJ335" s="42"/>
      <c r="AK335" s="42"/>
      <c r="AL335" s="42"/>
      <c r="AM335" s="42"/>
      <c r="AN335" s="42"/>
      <c r="AO335" s="42"/>
      <c r="AP335" s="42"/>
      <c r="AQ335" s="42"/>
      <c r="AR335" s="42"/>
      <c r="AS335" s="42"/>
      <c r="AT335" s="42"/>
    </row>
    <row r="336" spans="1:46" s="88" customFormat="1" x14ac:dyDescent="0.35">
      <c r="A336" s="44"/>
      <c r="B336" s="44"/>
      <c r="C336" s="44"/>
      <c r="D336" s="44"/>
      <c r="E336" s="44"/>
      <c r="F336" s="44"/>
      <c r="G336" s="44"/>
      <c r="H336" s="44"/>
      <c r="I336" s="44"/>
      <c r="J336" s="44"/>
      <c r="K336" s="44"/>
      <c r="L336" s="44"/>
      <c r="M336" s="44"/>
      <c r="N336" s="44"/>
      <c r="O336" s="44"/>
      <c r="P336" s="44"/>
      <c r="Q336" s="44"/>
      <c r="R336" s="44"/>
      <c r="S336" s="44"/>
      <c r="T336" s="44"/>
      <c r="U336" s="42"/>
      <c r="V336" s="44"/>
      <c r="W336" s="44"/>
      <c r="X336" s="42"/>
      <c r="Y336" s="59"/>
      <c r="Z336" s="59"/>
      <c r="AA336" s="42"/>
      <c r="AB336" s="42"/>
      <c r="AC336" s="58"/>
      <c r="AD336" s="58"/>
      <c r="AE336" s="58"/>
      <c r="AF336" s="42"/>
      <c r="AG336" s="42"/>
      <c r="AH336" s="42"/>
      <c r="AI336" s="42"/>
      <c r="AJ336" s="42"/>
      <c r="AK336" s="42"/>
      <c r="AL336" s="42"/>
      <c r="AM336" s="42"/>
      <c r="AN336" s="42"/>
      <c r="AO336" s="42"/>
      <c r="AP336" s="42"/>
      <c r="AQ336" s="42"/>
      <c r="AR336" s="42"/>
      <c r="AS336" s="42"/>
      <c r="AT336" s="42"/>
    </row>
    <row r="337" spans="1:73" s="88" customFormat="1" x14ac:dyDescent="0.35">
      <c r="A337" s="44"/>
      <c r="B337" s="44"/>
      <c r="C337" s="44"/>
      <c r="D337" s="44"/>
      <c r="E337" s="44"/>
      <c r="F337" s="44"/>
      <c r="G337" s="44"/>
      <c r="H337" s="44"/>
      <c r="I337" s="44"/>
      <c r="J337" s="44"/>
      <c r="K337" s="44"/>
      <c r="L337" s="44"/>
      <c r="M337" s="44"/>
      <c r="N337" s="44"/>
      <c r="O337" s="44"/>
      <c r="P337" s="44"/>
      <c r="Q337" s="44"/>
      <c r="R337" s="44"/>
      <c r="S337" s="44"/>
      <c r="T337" s="44"/>
      <c r="U337" s="42"/>
      <c r="V337" s="44"/>
      <c r="W337" s="44"/>
      <c r="X337" s="42"/>
      <c r="Y337" s="59"/>
      <c r="Z337" s="59"/>
      <c r="AA337" s="42"/>
      <c r="AB337" s="42"/>
      <c r="AC337" s="58"/>
      <c r="AD337" s="58"/>
      <c r="AE337" s="58"/>
      <c r="AF337" s="42"/>
      <c r="AG337" s="42"/>
      <c r="AH337" s="42"/>
      <c r="AI337" s="42"/>
      <c r="AJ337" s="42"/>
      <c r="AK337" s="42"/>
      <c r="AL337" s="42"/>
      <c r="AM337" s="42"/>
      <c r="AN337" s="42"/>
      <c r="AO337" s="42"/>
      <c r="AP337" s="42"/>
      <c r="AQ337" s="42"/>
      <c r="AR337" s="42"/>
      <c r="AS337" s="42"/>
      <c r="AT337" s="42"/>
    </row>
    <row r="338" spans="1:73" s="88" customFormat="1" x14ac:dyDescent="0.35">
      <c r="A338" s="44"/>
      <c r="B338" s="44"/>
      <c r="C338" s="44"/>
      <c r="D338" s="44"/>
      <c r="E338" s="44"/>
      <c r="F338" s="44"/>
      <c r="G338" s="44"/>
      <c r="H338" s="44"/>
      <c r="I338" s="44"/>
      <c r="J338" s="44"/>
      <c r="K338" s="44"/>
      <c r="L338" s="44"/>
      <c r="M338" s="44"/>
      <c r="N338" s="44"/>
      <c r="O338" s="44"/>
      <c r="P338" s="44"/>
      <c r="Q338" s="44"/>
      <c r="R338" s="44"/>
      <c r="S338" s="44"/>
      <c r="T338" s="44"/>
      <c r="U338" s="42"/>
      <c r="V338" s="44"/>
      <c r="W338" s="44"/>
      <c r="X338" s="42"/>
      <c r="Y338" s="59"/>
      <c r="Z338" s="59"/>
      <c r="AA338" s="42"/>
      <c r="AB338" s="42"/>
      <c r="AC338" s="58"/>
      <c r="AD338" s="58"/>
      <c r="AE338" s="58"/>
      <c r="AF338" s="42"/>
      <c r="AG338" s="42"/>
      <c r="AH338" s="42"/>
      <c r="AI338" s="42"/>
      <c r="AJ338" s="42"/>
      <c r="AK338" s="42"/>
      <c r="AL338" s="42"/>
      <c r="AM338" s="42"/>
      <c r="AN338" s="42"/>
      <c r="AO338" s="42"/>
      <c r="AP338" s="42"/>
      <c r="AQ338" s="42"/>
      <c r="AR338" s="42"/>
      <c r="AS338" s="42"/>
      <c r="AT338" s="42"/>
    </row>
    <row r="339" spans="1:73" s="88" customFormat="1" x14ac:dyDescent="0.35">
      <c r="A339" s="44"/>
      <c r="B339" s="44"/>
      <c r="C339" s="44"/>
      <c r="D339" s="44"/>
      <c r="E339" s="44"/>
      <c r="F339" s="44"/>
      <c r="G339" s="44"/>
      <c r="H339" s="44"/>
      <c r="I339" s="44"/>
      <c r="J339" s="44"/>
      <c r="K339" s="44"/>
      <c r="L339" s="44"/>
      <c r="M339" s="44"/>
      <c r="N339" s="44"/>
      <c r="O339" s="44"/>
      <c r="P339" s="44"/>
      <c r="Q339" s="44"/>
      <c r="R339" s="44"/>
      <c r="S339" s="44"/>
      <c r="T339" s="44"/>
      <c r="U339" s="42"/>
      <c r="V339" s="44"/>
      <c r="W339" s="44"/>
      <c r="X339" s="42"/>
      <c r="Y339" s="59"/>
      <c r="Z339" s="59"/>
      <c r="AA339" s="42"/>
      <c r="AB339" s="42"/>
      <c r="AC339" s="58"/>
      <c r="AD339" s="58"/>
      <c r="AE339" s="58"/>
      <c r="AF339" s="42"/>
      <c r="AG339" s="42"/>
      <c r="AH339" s="42"/>
      <c r="AI339" s="42"/>
      <c r="AJ339" s="42"/>
      <c r="AK339" s="42"/>
      <c r="AL339" s="42"/>
      <c r="AM339" s="42"/>
      <c r="AN339" s="42"/>
      <c r="AO339" s="42"/>
      <c r="AP339" s="42"/>
      <c r="AQ339" s="42"/>
      <c r="AR339" s="42"/>
      <c r="AS339" s="42"/>
      <c r="AT339" s="42"/>
    </row>
    <row r="340" spans="1:73" s="88" customFormat="1" x14ac:dyDescent="0.35">
      <c r="A340" s="44"/>
      <c r="B340" s="44"/>
      <c r="C340" s="44"/>
      <c r="D340" s="44"/>
      <c r="E340" s="44"/>
      <c r="F340" s="44"/>
      <c r="G340" s="44"/>
      <c r="H340" s="44"/>
      <c r="I340" s="44"/>
      <c r="J340" s="44"/>
      <c r="K340" s="44"/>
      <c r="L340" s="44"/>
      <c r="M340" s="44"/>
      <c r="N340" s="44"/>
      <c r="O340" s="44"/>
      <c r="P340" s="44"/>
      <c r="Q340" s="44"/>
      <c r="R340" s="44"/>
      <c r="S340" s="44"/>
      <c r="T340" s="44"/>
      <c r="U340" s="42"/>
      <c r="V340" s="44"/>
      <c r="W340" s="44"/>
      <c r="X340" s="42"/>
      <c r="Y340" s="59"/>
      <c r="Z340" s="59"/>
      <c r="AA340" s="42"/>
      <c r="AB340" s="42"/>
      <c r="AC340" s="58"/>
      <c r="AD340" s="58"/>
      <c r="AE340" s="58"/>
      <c r="AF340" s="42"/>
      <c r="AG340" s="42"/>
      <c r="AH340" s="42"/>
      <c r="AI340" s="42"/>
      <c r="AJ340" s="42"/>
      <c r="AK340" s="42"/>
      <c r="AL340" s="42"/>
      <c r="AM340" s="42"/>
      <c r="AN340" s="42"/>
      <c r="AO340" s="42"/>
      <c r="AP340" s="42"/>
      <c r="AQ340" s="42"/>
      <c r="AR340" s="42"/>
      <c r="AS340" s="42"/>
      <c r="AT340" s="42"/>
    </row>
    <row r="341" spans="1:73" s="88" customFormat="1" x14ac:dyDescent="0.35">
      <c r="A341" s="44"/>
      <c r="B341" s="44"/>
      <c r="C341" s="44"/>
      <c r="D341" s="44"/>
      <c r="E341" s="44"/>
      <c r="F341" s="44"/>
      <c r="G341" s="44"/>
      <c r="H341" s="44"/>
      <c r="I341" s="44"/>
      <c r="J341" s="44"/>
      <c r="K341" s="44"/>
      <c r="L341" s="44"/>
      <c r="M341" s="44"/>
      <c r="N341" s="44"/>
      <c r="O341" s="44"/>
      <c r="P341" s="44"/>
      <c r="Q341" s="44"/>
      <c r="R341" s="44"/>
      <c r="S341" s="44"/>
      <c r="T341" s="44"/>
      <c r="U341" s="42"/>
      <c r="V341" s="44"/>
      <c r="W341" s="44"/>
      <c r="X341" s="42"/>
      <c r="Y341" s="59"/>
      <c r="Z341" s="59"/>
      <c r="AA341" s="42"/>
      <c r="AB341" s="42"/>
      <c r="AC341" s="58"/>
      <c r="AD341" s="58"/>
      <c r="AE341" s="58"/>
      <c r="AF341" s="42"/>
      <c r="AG341" s="42"/>
      <c r="AH341" s="42"/>
      <c r="AI341" s="42"/>
      <c r="AJ341" s="42"/>
      <c r="AK341" s="42"/>
      <c r="AL341" s="42"/>
      <c r="AM341" s="42"/>
      <c r="AN341" s="42"/>
      <c r="AO341" s="42"/>
      <c r="AP341" s="42"/>
      <c r="AQ341" s="42"/>
      <c r="AR341" s="42"/>
      <c r="AS341" s="42"/>
      <c r="AT341" s="42"/>
    </row>
    <row r="342" spans="1:73" s="88" customFormat="1" x14ac:dyDescent="0.35">
      <c r="A342" s="44"/>
      <c r="B342" s="44"/>
      <c r="C342" s="44"/>
      <c r="D342" s="44"/>
      <c r="E342" s="44"/>
      <c r="F342" s="44"/>
      <c r="G342" s="44"/>
      <c r="H342" s="44"/>
      <c r="I342" s="44"/>
      <c r="J342" s="44"/>
      <c r="K342" s="44"/>
      <c r="L342" s="44"/>
      <c r="M342" s="44"/>
      <c r="N342" s="44"/>
      <c r="O342" s="44"/>
      <c r="P342" s="44"/>
      <c r="Q342" s="44"/>
      <c r="R342" s="44"/>
      <c r="S342" s="44"/>
      <c r="T342" s="44"/>
      <c r="U342" s="42"/>
      <c r="V342" s="44"/>
      <c r="W342" s="44"/>
      <c r="X342" s="42"/>
      <c r="Y342" s="59"/>
      <c r="Z342" s="59"/>
      <c r="AA342" s="42"/>
      <c r="AB342" s="42"/>
      <c r="AC342" s="58"/>
      <c r="AD342" s="58"/>
      <c r="AE342" s="58"/>
      <c r="AF342" s="42"/>
      <c r="AG342" s="42"/>
      <c r="AH342" s="42"/>
      <c r="AI342" s="42"/>
      <c r="AJ342" s="42"/>
      <c r="AK342" s="42"/>
      <c r="AL342" s="42"/>
      <c r="AM342" s="42"/>
      <c r="AN342" s="42"/>
      <c r="AO342" s="42"/>
      <c r="AP342" s="42"/>
      <c r="AQ342" s="42"/>
      <c r="AR342" s="42"/>
      <c r="AS342" s="42"/>
      <c r="AT342" s="42"/>
    </row>
    <row r="343" spans="1:73" s="88" customFormat="1" x14ac:dyDescent="0.35">
      <c r="A343" s="44"/>
      <c r="B343" s="44"/>
      <c r="C343" s="44"/>
      <c r="D343" s="44"/>
      <c r="E343" s="44"/>
      <c r="F343" s="44"/>
      <c r="G343" s="44"/>
      <c r="H343" s="44"/>
      <c r="I343" s="44"/>
      <c r="J343" s="44"/>
      <c r="K343" s="44"/>
      <c r="L343" s="44"/>
      <c r="M343" s="44"/>
      <c r="N343" s="44"/>
      <c r="O343" s="44"/>
      <c r="P343" s="44"/>
      <c r="Q343" s="44"/>
      <c r="R343" s="44"/>
      <c r="S343" s="44"/>
      <c r="T343" s="44"/>
      <c r="U343" s="42"/>
      <c r="V343" s="44"/>
      <c r="W343" s="44"/>
      <c r="X343" s="42"/>
      <c r="Y343" s="59"/>
      <c r="Z343" s="59"/>
      <c r="AA343" s="42"/>
      <c r="AB343" s="42"/>
      <c r="AC343" s="58"/>
      <c r="AD343" s="58"/>
      <c r="AE343" s="58"/>
      <c r="AF343" s="42"/>
      <c r="AG343" s="42"/>
      <c r="AH343" s="42"/>
      <c r="AI343" s="42"/>
      <c r="AJ343" s="42"/>
      <c r="AK343" s="42"/>
      <c r="AL343" s="42"/>
      <c r="AM343" s="42"/>
      <c r="AN343" s="42"/>
      <c r="AO343" s="42"/>
      <c r="AP343" s="42"/>
      <c r="AQ343" s="42"/>
      <c r="AR343" s="42"/>
      <c r="AS343" s="42"/>
      <c r="AT343" s="42"/>
    </row>
    <row r="344" spans="1:73" s="88" customFormat="1" x14ac:dyDescent="0.35">
      <c r="A344" s="44"/>
      <c r="B344" s="44"/>
      <c r="C344" s="44"/>
      <c r="D344" s="44"/>
      <c r="E344" s="44"/>
      <c r="F344" s="44"/>
      <c r="G344" s="44"/>
      <c r="H344" s="44"/>
      <c r="I344" s="44"/>
      <c r="J344" s="44"/>
      <c r="K344" s="44"/>
      <c r="L344" s="44"/>
      <c r="M344" s="44"/>
      <c r="N344" s="44"/>
      <c r="O344" s="44"/>
      <c r="P344" s="44"/>
      <c r="Q344" s="44"/>
      <c r="R344" s="44"/>
      <c r="S344" s="44"/>
      <c r="T344" s="44"/>
      <c r="U344" s="42"/>
      <c r="V344" s="44"/>
      <c r="W344" s="44"/>
      <c r="X344" s="42"/>
      <c r="Y344" s="59"/>
      <c r="Z344" s="59"/>
      <c r="AA344" s="42"/>
      <c r="AB344" s="42"/>
      <c r="AC344" s="58"/>
      <c r="AD344" s="58"/>
      <c r="AE344" s="58"/>
      <c r="AF344" s="42"/>
      <c r="AG344" s="42"/>
      <c r="AH344" s="42"/>
      <c r="AI344" s="42"/>
      <c r="AJ344" s="42"/>
      <c r="AK344" s="42"/>
      <c r="AL344" s="42"/>
      <c r="AM344" s="42"/>
      <c r="AN344" s="42"/>
      <c r="AO344" s="42"/>
      <c r="AP344" s="42"/>
      <c r="AQ344" s="42"/>
      <c r="AR344" s="42"/>
      <c r="AS344" s="42"/>
      <c r="AT344" s="42"/>
    </row>
    <row r="345" spans="1:73" s="88" customFormat="1" x14ac:dyDescent="0.35">
      <c r="A345" s="44"/>
      <c r="B345" s="44"/>
      <c r="C345" s="44"/>
      <c r="D345" s="44"/>
      <c r="E345" s="44"/>
      <c r="F345" s="44"/>
      <c r="G345" s="44"/>
      <c r="H345" s="44"/>
      <c r="I345" s="44"/>
      <c r="J345" s="44"/>
      <c r="K345" s="44"/>
      <c r="L345" s="44"/>
      <c r="M345" s="44"/>
      <c r="N345" s="44"/>
      <c r="O345" s="44"/>
      <c r="P345" s="44"/>
      <c r="Q345" s="44"/>
      <c r="R345" s="44"/>
      <c r="S345" s="44"/>
      <c r="T345" s="44"/>
      <c r="U345" s="42"/>
      <c r="V345" s="44"/>
      <c r="W345" s="44"/>
      <c r="X345" s="42"/>
      <c r="Y345" s="59"/>
      <c r="Z345" s="59"/>
      <c r="AA345" s="42"/>
      <c r="AB345" s="42"/>
      <c r="AC345" s="58"/>
      <c r="AD345" s="58"/>
      <c r="AE345" s="58"/>
      <c r="AF345" s="42"/>
      <c r="AG345" s="42"/>
      <c r="AH345" s="42"/>
      <c r="AI345" s="42"/>
      <c r="AJ345" s="42"/>
      <c r="AK345" s="42"/>
      <c r="AL345" s="42"/>
      <c r="AM345" s="42"/>
      <c r="AN345" s="42"/>
      <c r="AO345" s="42"/>
      <c r="AP345" s="42"/>
      <c r="AQ345" s="42"/>
      <c r="AR345" s="42"/>
      <c r="AS345" s="42"/>
      <c r="AT345" s="42"/>
    </row>
    <row r="346" spans="1:73" s="88" customFormat="1" x14ac:dyDescent="0.35">
      <c r="A346" s="44"/>
      <c r="B346" s="44"/>
      <c r="C346" s="44"/>
      <c r="D346" s="44"/>
      <c r="E346" s="44"/>
      <c r="F346" s="44"/>
      <c r="G346" s="44"/>
      <c r="H346" s="44"/>
      <c r="I346" s="44"/>
      <c r="J346" s="44"/>
      <c r="K346" s="44"/>
      <c r="L346" s="44"/>
      <c r="M346" s="44"/>
      <c r="N346" s="44"/>
      <c r="O346" s="44"/>
      <c r="P346" s="44"/>
      <c r="Q346" s="44"/>
      <c r="R346" s="44"/>
      <c r="S346" s="44"/>
      <c r="T346" s="44"/>
      <c r="U346" s="42"/>
      <c r="V346" s="44"/>
      <c r="W346" s="44"/>
      <c r="X346" s="42"/>
      <c r="Y346" s="59"/>
      <c r="Z346" s="59"/>
      <c r="AA346" s="42"/>
      <c r="AB346" s="42"/>
      <c r="AC346" s="58"/>
      <c r="AD346" s="58"/>
      <c r="AE346" s="58"/>
      <c r="AF346" s="42"/>
      <c r="AG346" s="42"/>
      <c r="AH346" s="42"/>
      <c r="AI346" s="42"/>
      <c r="AJ346" s="42"/>
      <c r="AK346" s="42"/>
      <c r="AL346" s="42"/>
      <c r="AM346" s="42"/>
      <c r="AN346" s="42"/>
      <c r="AO346" s="42"/>
      <c r="AP346" s="42"/>
      <c r="AQ346" s="42"/>
      <c r="AR346" s="42"/>
      <c r="AS346" s="42"/>
      <c r="AT346" s="42"/>
    </row>
    <row r="347" spans="1:73" s="89" customFormat="1" x14ac:dyDescent="0.35">
      <c r="A347" s="25"/>
      <c r="B347" s="25"/>
      <c r="C347" s="25"/>
      <c r="D347" s="25"/>
      <c r="E347" s="25"/>
      <c r="F347" s="25"/>
      <c r="G347" s="25"/>
      <c r="H347" s="25"/>
      <c r="I347" s="25"/>
      <c r="J347" s="25"/>
      <c r="K347" s="25"/>
      <c r="L347" s="25"/>
      <c r="M347" s="25"/>
      <c r="N347" s="25"/>
      <c r="O347" s="25"/>
      <c r="P347" s="25"/>
      <c r="Q347" s="25"/>
      <c r="R347" s="25"/>
      <c r="S347" s="25"/>
      <c r="T347" s="25"/>
      <c r="U347" s="20"/>
      <c r="V347" s="25"/>
      <c r="W347" s="25"/>
      <c r="X347" s="42"/>
      <c r="Y347" s="59"/>
      <c r="Z347" s="59"/>
      <c r="AA347" s="42"/>
      <c r="AB347" s="42"/>
      <c r="AC347" s="58"/>
      <c r="AD347" s="58"/>
      <c r="AE347" s="58"/>
      <c r="AF347" s="42"/>
      <c r="AG347" s="42"/>
      <c r="AH347" s="42"/>
      <c r="AI347" s="42"/>
      <c r="AJ347" s="42"/>
      <c r="AK347" s="42"/>
      <c r="AL347" s="42"/>
      <c r="AM347" s="42"/>
      <c r="AN347" s="42"/>
      <c r="AO347" s="42"/>
      <c r="AP347" s="42"/>
      <c r="AQ347" s="42"/>
      <c r="AR347" s="42"/>
      <c r="AS347" s="42"/>
      <c r="AT347" s="42"/>
      <c r="AU347" s="88"/>
      <c r="AV347" s="88"/>
      <c r="AW347" s="88"/>
      <c r="AX347" s="88"/>
      <c r="AY347" s="88"/>
      <c r="AZ347" s="88"/>
      <c r="BA347" s="88"/>
      <c r="BB347" s="88"/>
      <c r="BC347" s="88"/>
      <c r="BD347" s="88"/>
      <c r="BE347" s="88"/>
      <c r="BF347" s="88"/>
      <c r="BG347" s="88"/>
      <c r="BH347" s="88"/>
      <c r="BI347" s="88"/>
      <c r="BJ347" s="88"/>
      <c r="BK347" s="88"/>
      <c r="BL347" s="88"/>
      <c r="BM347" s="88"/>
      <c r="BN347" s="88"/>
      <c r="BO347" s="88"/>
      <c r="BP347" s="88"/>
      <c r="BQ347" s="88"/>
      <c r="BR347" s="88"/>
      <c r="BS347" s="88"/>
      <c r="BT347" s="88"/>
      <c r="BU347" s="88"/>
    </row>
    <row r="348" spans="1:73" s="89" customFormat="1" x14ac:dyDescent="0.35">
      <c r="A348" s="25"/>
      <c r="B348" s="25"/>
      <c r="C348" s="25"/>
      <c r="D348" s="25"/>
      <c r="E348" s="25"/>
      <c r="F348" s="25"/>
      <c r="G348" s="25"/>
      <c r="H348" s="25"/>
      <c r="I348" s="25"/>
      <c r="J348" s="25"/>
      <c r="K348" s="25"/>
      <c r="L348" s="25"/>
      <c r="M348" s="25"/>
      <c r="N348" s="25"/>
      <c r="O348" s="25"/>
      <c r="P348" s="25"/>
      <c r="Q348" s="25"/>
      <c r="R348" s="25"/>
      <c r="S348" s="25"/>
      <c r="T348" s="25"/>
      <c r="U348" s="20"/>
      <c r="V348" s="25"/>
      <c r="W348" s="25"/>
      <c r="X348" s="42"/>
      <c r="Y348" s="59"/>
      <c r="Z348" s="59"/>
      <c r="AA348" s="42"/>
      <c r="AB348" s="42"/>
      <c r="AC348" s="58"/>
      <c r="AD348" s="58"/>
      <c r="AE348" s="58"/>
      <c r="AF348" s="42"/>
      <c r="AG348" s="42"/>
      <c r="AH348" s="42"/>
      <c r="AI348" s="42"/>
      <c r="AJ348" s="42"/>
      <c r="AK348" s="42"/>
      <c r="AL348" s="42"/>
      <c r="AM348" s="42"/>
      <c r="AN348" s="42"/>
      <c r="AO348" s="42"/>
      <c r="AP348" s="42"/>
      <c r="AQ348" s="42"/>
      <c r="AR348" s="42"/>
      <c r="AS348" s="42"/>
      <c r="AT348" s="42"/>
      <c r="AU348" s="88"/>
      <c r="AV348" s="88"/>
      <c r="AW348" s="88"/>
      <c r="AX348" s="88"/>
      <c r="AY348" s="88"/>
      <c r="AZ348" s="88"/>
      <c r="BA348" s="88"/>
      <c r="BB348" s="88"/>
      <c r="BC348" s="88"/>
      <c r="BD348" s="88"/>
      <c r="BE348" s="88"/>
      <c r="BF348" s="88"/>
      <c r="BG348" s="88"/>
      <c r="BH348" s="88"/>
      <c r="BI348" s="88"/>
      <c r="BJ348" s="88"/>
      <c r="BK348" s="88"/>
      <c r="BL348" s="88"/>
      <c r="BM348" s="88"/>
      <c r="BN348" s="88"/>
      <c r="BO348" s="88"/>
      <c r="BP348" s="88"/>
      <c r="BQ348" s="88"/>
      <c r="BR348" s="88"/>
      <c r="BS348" s="88"/>
      <c r="BT348" s="88"/>
      <c r="BU348" s="88"/>
    </row>
    <row r="349" spans="1:73" s="89" customFormat="1" x14ac:dyDescent="0.35">
      <c r="A349" s="25"/>
      <c r="B349" s="25"/>
      <c r="C349" s="25"/>
      <c r="D349" s="25"/>
      <c r="E349" s="25"/>
      <c r="F349" s="25"/>
      <c r="G349" s="25"/>
      <c r="H349" s="25"/>
      <c r="I349" s="25"/>
      <c r="J349" s="25"/>
      <c r="K349" s="25"/>
      <c r="L349" s="25"/>
      <c r="M349" s="25"/>
      <c r="N349" s="25"/>
      <c r="O349" s="25"/>
      <c r="P349" s="25"/>
      <c r="Q349" s="25"/>
      <c r="R349" s="25"/>
      <c r="S349" s="25"/>
      <c r="T349" s="25"/>
      <c r="U349" s="20"/>
      <c r="V349" s="25"/>
      <c r="W349" s="25"/>
      <c r="X349" s="42"/>
      <c r="Y349" s="59"/>
      <c r="Z349" s="59"/>
      <c r="AA349" s="42"/>
      <c r="AB349" s="42"/>
      <c r="AC349" s="58"/>
      <c r="AD349" s="58"/>
      <c r="AE349" s="58"/>
      <c r="AF349" s="42"/>
      <c r="AG349" s="42"/>
      <c r="AH349" s="42"/>
      <c r="AI349" s="42"/>
      <c r="AJ349" s="42"/>
      <c r="AK349" s="42"/>
      <c r="AL349" s="42"/>
      <c r="AM349" s="42"/>
      <c r="AN349" s="42"/>
      <c r="AO349" s="42"/>
      <c r="AP349" s="42"/>
      <c r="AQ349" s="42"/>
      <c r="AR349" s="42"/>
      <c r="AS349" s="42"/>
      <c r="AT349" s="42"/>
      <c r="AU349" s="88"/>
      <c r="AV349" s="88"/>
      <c r="AW349" s="88"/>
      <c r="AX349" s="88"/>
      <c r="AY349" s="88"/>
      <c r="AZ349" s="88"/>
      <c r="BA349" s="88"/>
      <c r="BB349" s="88"/>
      <c r="BC349" s="88"/>
      <c r="BD349" s="88"/>
      <c r="BE349" s="88"/>
      <c r="BF349" s="88"/>
      <c r="BG349" s="88"/>
      <c r="BH349" s="88"/>
      <c r="BI349" s="88"/>
      <c r="BJ349" s="88"/>
      <c r="BK349" s="88"/>
      <c r="BL349" s="88"/>
      <c r="BM349" s="88"/>
      <c r="BN349" s="88"/>
      <c r="BO349" s="88"/>
      <c r="BP349" s="88"/>
      <c r="BQ349" s="88"/>
      <c r="BR349" s="88"/>
      <c r="BS349" s="88"/>
      <c r="BT349" s="88"/>
      <c r="BU349" s="88"/>
    </row>
    <row r="350" spans="1:73" s="89" customFormat="1" x14ac:dyDescent="0.35">
      <c r="A350" s="25"/>
      <c r="B350" s="25"/>
      <c r="C350" s="25"/>
      <c r="D350" s="25"/>
      <c r="E350" s="25"/>
      <c r="F350" s="25"/>
      <c r="G350" s="25"/>
      <c r="H350" s="25"/>
      <c r="I350" s="25"/>
      <c r="J350" s="25"/>
      <c r="K350" s="25"/>
      <c r="L350" s="25"/>
      <c r="M350" s="25"/>
      <c r="N350" s="25"/>
      <c r="O350" s="25"/>
      <c r="P350" s="25"/>
      <c r="Q350" s="25"/>
      <c r="R350" s="25"/>
      <c r="S350" s="25"/>
      <c r="T350" s="25"/>
      <c r="U350" s="20"/>
      <c r="V350" s="25"/>
      <c r="W350" s="25"/>
      <c r="X350" s="42"/>
      <c r="Y350" s="59"/>
      <c r="Z350" s="59"/>
      <c r="AA350" s="42"/>
      <c r="AB350" s="42"/>
      <c r="AC350" s="58"/>
      <c r="AD350" s="58"/>
      <c r="AE350" s="58"/>
      <c r="AF350" s="42"/>
      <c r="AG350" s="42"/>
      <c r="AH350" s="42"/>
      <c r="AI350" s="42"/>
      <c r="AJ350" s="42"/>
      <c r="AK350" s="42"/>
      <c r="AL350" s="42"/>
      <c r="AM350" s="42"/>
      <c r="AN350" s="42"/>
      <c r="AO350" s="42"/>
      <c r="AP350" s="42"/>
      <c r="AQ350" s="42"/>
      <c r="AR350" s="42"/>
      <c r="AS350" s="42"/>
      <c r="AT350" s="42"/>
      <c r="AU350" s="88"/>
      <c r="AV350" s="88"/>
      <c r="AW350" s="88"/>
      <c r="AX350" s="88"/>
      <c r="AY350" s="88"/>
      <c r="AZ350" s="88"/>
      <c r="BA350" s="88"/>
      <c r="BB350" s="88"/>
      <c r="BC350" s="88"/>
      <c r="BD350" s="88"/>
      <c r="BE350" s="88"/>
      <c r="BF350" s="88"/>
      <c r="BG350" s="88"/>
      <c r="BH350" s="88"/>
      <c r="BI350" s="88"/>
      <c r="BJ350" s="88"/>
      <c r="BK350" s="88"/>
      <c r="BL350" s="88"/>
      <c r="BM350" s="88"/>
      <c r="BN350" s="88"/>
      <c r="BO350" s="88"/>
      <c r="BP350" s="88"/>
      <c r="BQ350" s="88"/>
      <c r="BR350" s="88"/>
      <c r="BS350" s="88"/>
      <c r="BT350" s="88"/>
      <c r="BU350" s="88"/>
    </row>
    <row r="351" spans="1:73" s="89" customFormat="1" x14ac:dyDescent="0.35">
      <c r="A351" s="25"/>
      <c r="B351" s="25"/>
      <c r="C351" s="25"/>
      <c r="D351" s="25"/>
      <c r="E351" s="25"/>
      <c r="F351" s="25"/>
      <c r="G351" s="25"/>
      <c r="H351" s="25"/>
      <c r="I351" s="25"/>
      <c r="J351" s="25"/>
      <c r="K351" s="25"/>
      <c r="L351" s="25"/>
      <c r="M351" s="25"/>
      <c r="N351" s="25"/>
      <c r="O351" s="25"/>
      <c r="P351" s="25"/>
      <c r="Q351" s="25"/>
      <c r="R351" s="25"/>
      <c r="S351" s="25"/>
      <c r="T351" s="25"/>
      <c r="U351" s="20"/>
      <c r="V351" s="25"/>
      <c r="W351" s="25"/>
      <c r="X351" s="42"/>
      <c r="Y351" s="59"/>
      <c r="Z351" s="59"/>
      <c r="AA351" s="42"/>
      <c r="AB351" s="42"/>
      <c r="AC351" s="58"/>
      <c r="AD351" s="58"/>
      <c r="AE351" s="58"/>
      <c r="AF351" s="42"/>
      <c r="AG351" s="42"/>
      <c r="AH351" s="42"/>
      <c r="AI351" s="42"/>
      <c r="AJ351" s="42"/>
      <c r="AK351" s="42"/>
      <c r="AL351" s="42"/>
      <c r="AM351" s="42"/>
      <c r="AN351" s="42"/>
      <c r="AO351" s="42"/>
      <c r="AP351" s="42"/>
      <c r="AQ351" s="42"/>
      <c r="AR351" s="42"/>
      <c r="AS351" s="42"/>
      <c r="AT351" s="42"/>
      <c r="AU351" s="88"/>
      <c r="AV351" s="88"/>
      <c r="AW351" s="88"/>
      <c r="AX351" s="88"/>
      <c r="AY351" s="88"/>
      <c r="AZ351" s="88"/>
      <c r="BA351" s="88"/>
      <c r="BB351" s="88"/>
      <c r="BC351" s="88"/>
      <c r="BD351" s="88"/>
      <c r="BE351" s="88"/>
      <c r="BF351" s="88"/>
      <c r="BG351" s="88"/>
      <c r="BH351" s="88"/>
      <c r="BI351" s="88"/>
      <c r="BJ351" s="88"/>
      <c r="BK351" s="88"/>
      <c r="BL351" s="88"/>
      <c r="BM351" s="88"/>
      <c r="BN351" s="88"/>
      <c r="BO351" s="88"/>
      <c r="BP351" s="88"/>
      <c r="BQ351" s="88"/>
      <c r="BR351" s="88"/>
      <c r="BS351" s="88"/>
      <c r="BT351" s="88"/>
      <c r="BU351" s="88"/>
    </row>
    <row r="352" spans="1:73" s="89" customFormat="1" x14ac:dyDescent="0.35">
      <c r="A352" s="25"/>
      <c r="B352" s="25"/>
      <c r="C352" s="25"/>
      <c r="D352" s="25"/>
      <c r="E352" s="25"/>
      <c r="F352" s="25"/>
      <c r="G352" s="25"/>
      <c r="H352" s="25"/>
      <c r="I352" s="25"/>
      <c r="J352" s="25"/>
      <c r="K352" s="25"/>
      <c r="L352" s="25"/>
      <c r="M352" s="25"/>
      <c r="N352" s="25"/>
      <c r="O352" s="25"/>
      <c r="P352" s="25"/>
      <c r="Q352" s="25"/>
      <c r="R352" s="25"/>
      <c r="S352" s="25"/>
      <c r="T352" s="25"/>
      <c r="U352" s="20"/>
      <c r="V352" s="25"/>
      <c r="W352" s="25"/>
      <c r="X352" s="42"/>
      <c r="Y352" s="59"/>
      <c r="Z352" s="59"/>
      <c r="AA352" s="42"/>
      <c r="AB352" s="42"/>
      <c r="AC352" s="58"/>
      <c r="AD352" s="58"/>
      <c r="AE352" s="58"/>
      <c r="AF352" s="42"/>
      <c r="AG352" s="42"/>
      <c r="AH352" s="42"/>
      <c r="AI352" s="42"/>
      <c r="AJ352" s="42"/>
      <c r="AK352" s="42"/>
      <c r="AL352" s="42"/>
      <c r="AM352" s="42"/>
      <c r="AN352" s="42"/>
      <c r="AO352" s="42"/>
      <c r="AP352" s="42"/>
      <c r="AQ352" s="42"/>
      <c r="AR352" s="42"/>
      <c r="AS352" s="42"/>
      <c r="AT352" s="42"/>
      <c r="AU352" s="88"/>
      <c r="AV352" s="88"/>
      <c r="AW352" s="88"/>
      <c r="AX352" s="88"/>
      <c r="AY352" s="88"/>
      <c r="AZ352" s="88"/>
      <c r="BA352" s="88"/>
      <c r="BB352" s="88"/>
      <c r="BC352" s="88"/>
      <c r="BD352" s="88"/>
      <c r="BE352" s="88"/>
      <c r="BF352" s="88"/>
      <c r="BG352" s="88"/>
      <c r="BH352" s="88"/>
      <c r="BI352" s="88"/>
      <c r="BJ352" s="88"/>
      <c r="BK352" s="88"/>
      <c r="BL352" s="88"/>
      <c r="BM352" s="88"/>
      <c r="BN352" s="88"/>
      <c r="BO352" s="88"/>
      <c r="BP352" s="88"/>
      <c r="BQ352" s="88"/>
      <c r="BR352" s="88"/>
      <c r="BS352" s="88"/>
      <c r="BT352" s="88"/>
      <c r="BU352" s="88"/>
    </row>
  </sheetData>
  <sheetProtection password="C694" sheet="1" objects="1" scenarios="1" selectLockedCells="1"/>
  <dataConsolidate/>
  <mergeCells count="1">
    <mergeCell ref="A2:H2"/>
  </mergeCells>
  <phoneticPr fontId="4" type="noConversion"/>
  <conditionalFormatting sqref="C4:D258">
    <cfRule type="expression" dxfId="13" priority="10">
      <formula>AND($C4="",$A4&lt;&gt;"")</formula>
    </cfRule>
    <cfRule type="expression" dxfId="12" priority="20">
      <formula>$AM4=FALSE</formula>
    </cfRule>
  </conditionalFormatting>
  <conditionalFormatting sqref="E4:F258">
    <cfRule type="expression" dxfId="11" priority="9">
      <formula>AND($E4="",$A4&lt;&gt;"")</formula>
    </cfRule>
    <cfRule type="expression" dxfId="10" priority="19">
      <formula>$AN4=FALSE</formula>
    </cfRule>
  </conditionalFormatting>
  <conditionalFormatting sqref="G4:G258">
    <cfRule type="expression" dxfId="9" priority="11">
      <formula>AND($G4="",$A4&lt;&gt;"")</formula>
    </cfRule>
    <cfRule type="expression" dxfId="8" priority="18">
      <formula>$AP4=FALSE</formula>
    </cfRule>
  </conditionalFormatting>
  <conditionalFormatting sqref="C1">
    <cfRule type="expression" dxfId="7" priority="15">
      <formula>$C$1=""</formula>
    </cfRule>
  </conditionalFormatting>
  <conditionalFormatting sqref="A4:B258">
    <cfRule type="expression" dxfId="6" priority="12">
      <formula>$U4=FALSE</formula>
    </cfRule>
  </conditionalFormatting>
  <conditionalFormatting sqref="I4:I258">
    <cfRule type="expression" dxfId="5" priority="7">
      <formula>AND($I4="",$A4&lt;&gt;"")</formula>
    </cfRule>
    <cfRule type="expression" dxfId="4" priority="8">
      <formula>$AQ4=FALSE</formula>
    </cfRule>
  </conditionalFormatting>
  <conditionalFormatting sqref="J4:J258">
    <cfRule type="expression" dxfId="3" priority="5">
      <formula>AND($J4="",$A4&lt;&gt;"")</formula>
    </cfRule>
    <cfRule type="expression" dxfId="2" priority="6">
      <formula>$AR4=FALSE</formula>
    </cfRule>
  </conditionalFormatting>
  <conditionalFormatting sqref="K4:L258">
    <cfRule type="expression" dxfId="1" priority="3">
      <formula>AND($K4="",$A4&lt;&gt;"")</formula>
    </cfRule>
    <cfRule type="expression" dxfId="0" priority="4">
      <formula>$AS4=FALSE</formula>
    </cfRule>
  </conditionalFormatting>
  <dataValidations xWindow="103" yWindow="429" count="2">
    <dataValidation type="list" allowBlank="1" showInputMessage="1" showErrorMessage="1" promptTitle="Satellite site" prompt="If applicable select satellite site of main unit, if not in list then enter manually. Leave blank for Main Unit." sqref="H4:H258">
      <formula1>Combo</formula1>
    </dataValidation>
    <dataValidation type="custom" operator="equal" allowBlank="1" showInputMessage="1" showErrorMessage="1" errorTitle="Number check" error="Number appears to be incorrect, please check accuracy" promptTitle="H&amp;C / CHI Number" prompt="Please enter" sqref="A4:A258">
      <formula1>$U4=TRUE</formula1>
    </dataValidation>
  </dataValidations>
  <pageMargins left="0.7" right="0.7" top="0.75" bottom="0.75" header="0.3" footer="0.3"/>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1266" r:id="rId4" name="Drop Down 2">
              <controlPr locked="0" defaultSize="0" autoLine="0" autoPict="0">
                <anchor moveWithCells="1">
                  <from>
                    <xdr:col>6</xdr:col>
                    <xdr:colOff>69850</xdr:colOff>
                    <xdr:row>0</xdr:row>
                    <xdr:rowOff>0</xdr:rowOff>
                  </from>
                  <to>
                    <xdr:col>7</xdr:col>
                    <xdr:colOff>2736850</xdr:colOff>
                    <xdr:row>1</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03" yWindow="429" count="6">
        <x14:dataValidation type="date" allowBlank="1" showInputMessage="1" showErrorMessage="1" error="Date needs to be recent and  equal or less than today" promptTitle="Enter Date of +ve Test" prompt="Format Day/Month/Year">
          <x14:formula1>
            <xm:f>43831</xm:f>
          </x14:formula1>
          <x14:formula2>
            <xm:f>Lookups!$A$10</xm:f>
          </x14:formula2>
          <xm:sqref>E4:E258</xm:sqref>
        </x14:dataValidation>
        <x14:dataValidation type="list" allowBlank="1" showInputMessage="1" showErrorMessage="1" error="Select only values in dropdown list (arrow to the right of cell)" promptTitle="Renal Status" prompt="Please select Renal Status">
          <x14:formula1>
            <xm:f>Lookups!$A$2:$A$6</xm:f>
          </x14:formula1>
          <xm:sqref>G4:G258</xm:sqref>
        </x14:dataValidation>
        <x14:dataValidation type="list" allowBlank="1" showInputMessage="1" showErrorMessage="1" error="Select only values in dropdown list (arrow to the right of cell)" promptTitle="Gender" prompt="Please select gender">
          <x14:formula1>
            <xm:f>Lookups!$A$24:$A$26</xm:f>
          </x14:formula1>
          <xm:sqref>I4:I258</xm:sqref>
        </x14:dataValidation>
        <x14:dataValidation type="list" allowBlank="1" showInputMessage="1" showErrorMessage="1" error="Select only values in dropdown list (arrow to the right of cell)" promptTitle="Ethnicity" prompt="Please select ethnicity">
          <x14:formula1>
            <xm:f>Lookups!$A$30:$A$34</xm:f>
          </x14:formula1>
          <xm:sqref>J4:J258</xm:sqref>
        </x14:dataValidation>
        <x14:dataValidation type="date" allowBlank="1" showInputMessage="1" showErrorMessage="1" errorTitle="Incorrect Date of Death" error="Date of Death needs to be in range between 01/01/2020 and today" promptTitle="Date of Death" prompt="Format Day/Month/Year">
          <x14:formula1>
            <xm:f>43831</xm:f>
          </x14:formula1>
          <x14:formula2>
            <xm:f>Lookups!$A$10</xm:f>
          </x14:formula2>
          <xm:sqref>K4:K258</xm:sqref>
        </x14:dataValidation>
        <x14:dataValidation type="date" allowBlank="1" showInputMessage="1" showErrorMessage="1" errorTitle="Incorrect Date of Birth" error="Date of Birth needs to be in range between 01/01/1920 and today" promptTitle="Enter correct DOB" prompt="Format Day/Month/Year">
          <x14:formula1>
            <xm:f>1</xm:f>
          </x14:formula1>
          <x14:formula2>
            <xm:f>Lookups!$A$10</xm:f>
          </x14:formula2>
          <xm:sqref>C4:C258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31" sqref="C31"/>
    </sheetView>
  </sheetViews>
  <sheetFormatPr defaultRowHeight="14.5" x14ac:dyDescent="0.35"/>
  <cols>
    <col min="1" max="1" width="13.453125" bestFit="1" customWidth="1"/>
    <col min="2" max="2" width="14" bestFit="1" customWidth="1"/>
    <col min="3" max="3" width="51.453125" bestFit="1" customWidth="1"/>
    <col min="5" max="5" width="14" bestFit="1" customWidth="1"/>
    <col min="6" max="6" width="51.453125" bestFit="1" customWidth="1"/>
  </cols>
  <sheetData>
    <row r="1" spans="1:3" x14ac:dyDescent="0.25">
      <c r="A1" s="15" t="s">
        <v>6</v>
      </c>
      <c r="B1" s="15" t="s">
        <v>7</v>
      </c>
      <c r="C1" s="15" t="s">
        <v>1300</v>
      </c>
    </row>
    <row r="2" spans="1:3" x14ac:dyDescent="0.25">
      <c r="A2" t="s">
        <v>136</v>
      </c>
      <c r="B2" t="s">
        <v>1313</v>
      </c>
      <c r="C2" t="s">
        <v>1239</v>
      </c>
    </row>
    <row r="3" spans="1:3" x14ac:dyDescent="0.25">
      <c r="A3" t="s">
        <v>136</v>
      </c>
      <c r="B3" t="s">
        <v>1312</v>
      </c>
      <c r="C3" t="s">
        <v>1246</v>
      </c>
    </row>
    <row r="4" spans="1:3" x14ac:dyDescent="0.25">
      <c r="A4" t="s">
        <v>13</v>
      </c>
      <c r="B4" t="s">
        <v>1314</v>
      </c>
      <c r="C4" t="s">
        <v>956</v>
      </c>
    </row>
    <row r="5" spans="1:3" x14ac:dyDescent="0.25">
      <c r="A5" t="s">
        <v>26</v>
      </c>
      <c r="B5" t="s">
        <v>1315</v>
      </c>
      <c r="C5" t="s">
        <v>975</v>
      </c>
    </row>
  </sheetData>
  <sortState ref="J1:J264">
    <sortCondition ref="J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F27"/>
  <sheetViews>
    <sheetView showRowColHeaders="0" zoomScale="145" zoomScaleNormal="145" workbookViewId="0">
      <selection activeCell="C13" sqref="C13:F17"/>
    </sheetView>
  </sheetViews>
  <sheetFormatPr defaultColWidth="9.1796875" defaultRowHeight="14.5" x14ac:dyDescent="0.35"/>
  <cols>
    <col min="1" max="1" width="5.54296875" style="2" customWidth="1"/>
    <col min="2" max="2" width="17.7265625" style="2" customWidth="1"/>
    <col min="3" max="3" width="18" style="2" customWidth="1"/>
    <col min="4" max="4" width="12.7265625" style="2" customWidth="1"/>
    <col min="5" max="5" width="27.7265625" style="2" customWidth="1"/>
    <col min="6" max="6" width="13.26953125" style="2" customWidth="1"/>
    <col min="7" max="7" width="8.81640625" style="2" customWidth="1"/>
    <col min="8" max="16384" width="9.1796875" style="2"/>
  </cols>
  <sheetData>
    <row r="2" spans="1:6" ht="28.5" x14ac:dyDescent="0.45">
      <c r="B2" s="11" t="s">
        <v>949</v>
      </c>
      <c r="C2" s="11"/>
      <c r="D2" s="11"/>
      <c r="E2" s="11"/>
      <c r="F2" s="11"/>
    </row>
    <row r="3" spans="1:6" ht="28.5" x14ac:dyDescent="0.45">
      <c r="B3" s="27"/>
      <c r="C3" s="27"/>
      <c r="D3" s="27"/>
      <c r="E3" s="27"/>
      <c r="F3" s="27"/>
    </row>
    <row r="4" spans="1:6" ht="15" x14ac:dyDescent="0.25">
      <c r="B4" s="12" t="s">
        <v>1303</v>
      </c>
    </row>
    <row r="7" spans="1:6" ht="15" x14ac:dyDescent="0.25">
      <c r="E7" s="3"/>
    </row>
    <row r="8" spans="1:6" ht="15" customHeight="1" x14ac:dyDescent="0.25"/>
    <row r="10" spans="1:6" ht="15" x14ac:dyDescent="0.25">
      <c r="B10" s="12" t="s">
        <v>3</v>
      </c>
      <c r="C10" s="28"/>
      <c r="D10" s="3" t="s">
        <v>951</v>
      </c>
      <c r="E10" s="12" t="str">
        <f>"Today is "</f>
        <v xml:space="preserve">Today is </v>
      </c>
      <c r="F10" s="37">
        <f ca="1">TODAY()</f>
        <v>44042</v>
      </c>
    </row>
    <row r="11" spans="1:6" s="4" customFormat="1" ht="11.25" customHeight="1" x14ac:dyDescent="0.2">
      <c r="B11" s="5"/>
    </row>
    <row r="12" spans="1:6" s="4" customFormat="1" ht="11.25" customHeight="1" thickBot="1" x14ac:dyDescent="0.25">
      <c r="B12" s="5"/>
    </row>
    <row r="13" spans="1:6" s="4" customFormat="1" ht="10.5" x14ac:dyDescent="0.25">
      <c r="B13" s="5"/>
      <c r="C13" s="98" t="s">
        <v>1305</v>
      </c>
      <c r="D13" s="99"/>
      <c r="E13" s="99"/>
      <c r="F13" s="100"/>
    </row>
    <row r="14" spans="1:6" s="4" customFormat="1" ht="10.5" x14ac:dyDescent="0.25">
      <c r="B14" s="5"/>
      <c r="C14" s="101"/>
      <c r="D14" s="102"/>
      <c r="E14" s="102"/>
      <c r="F14" s="103"/>
    </row>
    <row r="15" spans="1:6" s="4" customFormat="1" ht="10.5" x14ac:dyDescent="0.25">
      <c r="A15" s="6"/>
      <c r="B15" s="5"/>
      <c r="C15" s="101"/>
      <c r="D15" s="102"/>
      <c r="E15" s="102"/>
      <c r="F15" s="103"/>
    </row>
    <row r="16" spans="1:6" s="4" customFormat="1" ht="10.5" x14ac:dyDescent="0.25">
      <c r="A16" s="7"/>
      <c r="B16" s="9"/>
      <c r="C16" s="101"/>
      <c r="D16" s="102"/>
      <c r="E16" s="102"/>
      <c r="F16" s="103"/>
    </row>
    <row r="17" spans="1:6" s="4" customFormat="1" ht="11" thickBot="1" x14ac:dyDescent="0.3">
      <c r="B17" s="8"/>
      <c r="C17" s="104"/>
      <c r="D17" s="105"/>
      <c r="E17" s="105"/>
      <c r="F17" s="106"/>
    </row>
    <row r="18" spans="1:6" s="4" customFormat="1" ht="10.5" x14ac:dyDescent="0.25">
      <c r="C18" s="5"/>
      <c r="D18" s="5"/>
      <c r="E18" s="5"/>
    </row>
    <row r="19" spans="1:6" s="4" customFormat="1" ht="10.5" x14ac:dyDescent="0.25"/>
    <row r="20" spans="1:6" s="4" customFormat="1" ht="10.5" x14ac:dyDescent="0.25">
      <c r="B20" s="5"/>
      <c r="C20" s="5"/>
    </row>
    <row r="21" spans="1:6" s="4" customFormat="1" ht="10.5" x14ac:dyDescent="0.25">
      <c r="B21" s="5"/>
    </row>
    <row r="22" spans="1:6" s="4" customFormat="1" ht="10.5" x14ac:dyDescent="0.25">
      <c r="A22" s="5"/>
      <c r="B22" s="5"/>
    </row>
    <row r="23" spans="1:6" s="4" customFormat="1" ht="10.5" x14ac:dyDescent="0.25">
      <c r="A23" s="5"/>
    </row>
    <row r="24" spans="1:6" s="4" customFormat="1" ht="10.5" x14ac:dyDescent="0.25">
      <c r="A24" s="5"/>
    </row>
    <row r="25" spans="1:6" s="4" customFormat="1" ht="10.5" x14ac:dyDescent="0.25">
      <c r="A25" s="5"/>
    </row>
    <row r="26" spans="1:6" s="4" customFormat="1" ht="10.5" x14ac:dyDescent="0.25"/>
    <row r="27" spans="1:6" s="4" customFormat="1" ht="10.5" x14ac:dyDescent="0.25"/>
  </sheetData>
  <sheetProtection selectLockedCells="1"/>
  <mergeCells count="1">
    <mergeCell ref="C13:F17"/>
  </mergeCells>
  <pageMargins left="0.7" right="0.7" top="0.75" bottom="0.75" header="0.3" footer="0.3"/>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Drop Down 7">
              <controlPr locked="0" defaultSize="0" autoLine="0" autoPict="0">
                <anchor moveWithCells="1">
                  <from>
                    <xdr:col>2</xdr:col>
                    <xdr:colOff>12700</xdr:colOff>
                    <xdr:row>3</xdr:row>
                    <xdr:rowOff>19050</xdr:rowOff>
                  </from>
                  <to>
                    <xdr:col>5</xdr:col>
                    <xdr:colOff>723900</xdr:colOff>
                    <xdr:row>4</xdr:row>
                    <xdr:rowOff>31750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4" sqref="B34"/>
    </sheetView>
  </sheetViews>
  <sheetFormatPr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
  <sheetViews>
    <sheetView topLeftCell="B1" workbookViewId="0">
      <selection activeCell="G40" sqref="G40"/>
    </sheetView>
  </sheetViews>
  <sheetFormatPr defaultRowHeight="14.5" x14ac:dyDescent="0.35"/>
  <cols>
    <col min="2" max="2" width="195" customWidth="1"/>
  </cols>
  <sheetData>
    <row r="1" spans="2:2" ht="15" x14ac:dyDescent="0.25">
      <c r="B1" s="1" t="s">
        <v>1362</v>
      </c>
    </row>
    <row r="3" spans="2:2" ht="30" x14ac:dyDescent="0.25">
      <c r="B3" s="71" t="s">
        <v>1359</v>
      </c>
    </row>
    <row r="4" spans="2:2" ht="15" x14ac:dyDescent="0.25">
      <c r="B4" s="71"/>
    </row>
    <row r="5" spans="2:2" ht="30" x14ac:dyDescent="0.25">
      <c r="B5" s="71" t="s">
        <v>1360</v>
      </c>
    </row>
    <row r="7" spans="2:2" ht="15" x14ac:dyDescent="0.25">
      <c r="B7" t="s">
        <v>1361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7"/>
  <sheetViews>
    <sheetView workbookViewId="0"/>
  </sheetViews>
  <sheetFormatPr defaultColWidth="9.1796875" defaultRowHeight="14.5" x14ac:dyDescent="0.35"/>
  <cols>
    <col min="1" max="1" width="15.54296875" style="47" bestFit="1" customWidth="1"/>
    <col min="2" max="2" width="15" style="47" bestFit="1" customWidth="1"/>
    <col min="3" max="3" width="12.453125" style="49" bestFit="1" customWidth="1"/>
    <col min="4" max="4" width="19.1796875" style="49" bestFit="1" customWidth="1"/>
    <col min="5" max="5" width="28" style="49" bestFit="1" customWidth="1"/>
    <col min="6" max="7" width="28" style="49" customWidth="1"/>
    <col min="8" max="8" width="25" style="47" bestFit="1" customWidth="1"/>
    <col min="9" max="9" width="43.81640625" style="47" bestFit="1" customWidth="1"/>
    <col min="10" max="10" width="14.453125" style="78" customWidth="1"/>
    <col min="11" max="11" width="14.453125" style="80" customWidth="1"/>
    <col min="12" max="12" width="14.453125" style="79" customWidth="1"/>
    <col min="13" max="16384" width="9.1796875" style="47"/>
  </cols>
  <sheetData>
    <row r="1" spans="1:12" ht="15" x14ac:dyDescent="0.25">
      <c r="A1" s="45" t="s">
        <v>1329</v>
      </c>
      <c r="B1" s="45" t="s">
        <v>1366</v>
      </c>
      <c r="C1" s="46" t="s">
        <v>1327</v>
      </c>
      <c r="D1" s="46" t="s">
        <v>1328</v>
      </c>
      <c r="E1" s="45" t="s">
        <v>1</v>
      </c>
      <c r="F1" s="45" t="s">
        <v>1339</v>
      </c>
      <c r="G1" s="45" t="s">
        <v>1340</v>
      </c>
      <c r="H1" s="45" t="s">
        <v>1343</v>
      </c>
      <c r="I1" s="45" t="s">
        <v>1344</v>
      </c>
      <c r="J1" s="76" t="s">
        <v>1355</v>
      </c>
      <c r="K1" s="76" t="s">
        <v>1363</v>
      </c>
      <c r="L1" s="77" t="s">
        <v>1358</v>
      </c>
    </row>
    <row r="2" spans="1:12" ht="15" x14ac:dyDescent="0.25">
      <c r="A2" s="49" t="str">
        <f>IF(AND($B2&lt;&gt;"",Input!$C$1&lt;&gt;""),Input!$C$1,"")</f>
        <v/>
      </c>
      <c r="B2" s="48" t="str">
        <f>Input!$X4</f>
        <v/>
      </c>
      <c r="C2" s="49" t="str">
        <f>Input!$Y4</f>
        <v/>
      </c>
      <c r="D2" s="49" t="str">
        <f>Input!$Z4</f>
        <v/>
      </c>
      <c r="E2" s="48" t="str">
        <f>Input!$AA4</f>
        <v/>
      </c>
      <c r="F2" s="48" t="str">
        <f>Input!W4</f>
        <v/>
      </c>
      <c r="G2" s="48" t="str">
        <f>Input!V4</f>
        <v/>
      </c>
      <c r="H2" s="48" t="str">
        <f>Input!$AG4</f>
        <v/>
      </c>
      <c r="I2" s="48" t="str">
        <f>Input!$AF4</f>
        <v/>
      </c>
      <c r="J2" s="78" t="str">
        <f>Input!AC4</f>
        <v/>
      </c>
      <c r="K2" s="78" t="str">
        <f>Input!AD4</f>
        <v/>
      </c>
      <c r="L2" s="79" t="str">
        <f>Input!AE4</f>
        <v/>
      </c>
    </row>
    <row r="3" spans="1:12" ht="15" x14ac:dyDescent="0.25">
      <c r="A3" s="49" t="str">
        <f>IF(AND($B3&lt;&gt;"",Input!$C$1&lt;&gt;""),Input!$C$1,"")</f>
        <v/>
      </c>
      <c r="B3" s="48" t="str">
        <f>Input!$X5</f>
        <v/>
      </c>
      <c r="C3" s="49" t="str">
        <f>Input!$Y5</f>
        <v/>
      </c>
      <c r="D3" s="49" t="str">
        <f>Input!$Z5</f>
        <v/>
      </c>
      <c r="E3" s="48" t="str">
        <f>Input!$AA5</f>
        <v/>
      </c>
      <c r="F3" s="48" t="str">
        <f>Input!W5</f>
        <v/>
      </c>
      <c r="G3" s="48" t="str">
        <f>Input!V5</f>
        <v/>
      </c>
      <c r="H3" s="48" t="str">
        <f>Input!$AG5</f>
        <v/>
      </c>
      <c r="I3" s="48" t="str">
        <f>Input!$AF5</f>
        <v/>
      </c>
      <c r="J3" s="78" t="str">
        <f>Input!AC5</f>
        <v/>
      </c>
      <c r="K3" s="78" t="str">
        <f>Input!AD5</f>
        <v/>
      </c>
      <c r="L3" s="79" t="str">
        <f>Input!AE5</f>
        <v/>
      </c>
    </row>
    <row r="4" spans="1:12" ht="15" x14ac:dyDescent="0.25">
      <c r="A4" s="49" t="str">
        <f>IF(AND($B4&lt;&gt;"",Input!$C$1&lt;&gt;""),Input!$C$1,"")</f>
        <v/>
      </c>
      <c r="B4" s="48" t="str">
        <f>Input!$X6</f>
        <v/>
      </c>
      <c r="C4" s="49" t="str">
        <f>Input!$Y6</f>
        <v/>
      </c>
      <c r="D4" s="49" t="str">
        <f>Input!$Z6</f>
        <v/>
      </c>
      <c r="E4" s="48" t="str">
        <f>Input!$AA6</f>
        <v/>
      </c>
      <c r="F4" s="48" t="str">
        <f>Input!W6</f>
        <v/>
      </c>
      <c r="G4" s="48" t="str">
        <f>Input!V6</f>
        <v/>
      </c>
      <c r="H4" s="48" t="str">
        <f>Input!$AG6</f>
        <v/>
      </c>
      <c r="I4" s="48" t="str">
        <f>Input!$AF6</f>
        <v/>
      </c>
      <c r="J4" s="78" t="str">
        <f>Input!AC6</f>
        <v/>
      </c>
      <c r="K4" s="78" t="str">
        <f>Input!AD6</f>
        <v/>
      </c>
      <c r="L4" s="79" t="str">
        <f>Input!AE6</f>
        <v/>
      </c>
    </row>
    <row r="5" spans="1:12" ht="15" x14ac:dyDescent="0.25">
      <c r="A5" s="49" t="str">
        <f>IF(AND($B5&lt;&gt;"",Input!$C$1&lt;&gt;""),Input!$C$1,"")</f>
        <v/>
      </c>
      <c r="B5" s="48" t="str">
        <f>Input!$X7</f>
        <v/>
      </c>
      <c r="C5" s="49" t="str">
        <f>Input!$Y7</f>
        <v/>
      </c>
      <c r="D5" s="49" t="str">
        <f>Input!$Z7</f>
        <v/>
      </c>
      <c r="E5" s="48" t="str">
        <f>Input!$AA7</f>
        <v/>
      </c>
      <c r="F5" s="48" t="str">
        <f>Input!W7</f>
        <v/>
      </c>
      <c r="G5" s="48" t="str">
        <f>Input!V7</f>
        <v/>
      </c>
      <c r="H5" s="48" t="str">
        <f>Input!$AG7</f>
        <v/>
      </c>
      <c r="I5" s="48" t="str">
        <f>Input!$AF7</f>
        <v/>
      </c>
      <c r="J5" s="78" t="str">
        <f>Input!AC7</f>
        <v/>
      </c>
      <c r="K5" s="78" t="str">
        <f>Input!AD7</f>
        <v/>
      </c>
      <c r="L5" s="79" t="str">
        <f>Input!AE7</f>
        <v/>
      </c>
    </row>
    <row r="6" spans="1:12" ht="15" x14ac:dyDescent="0.25">
      <c r="A6" s="49" t="str">
        <f>IF(AND($B6&lt;&gt;"",Input!$C$1&lt;&gt;""),Input!$C$1,"")</f>
        <v/>
      </c>
      <c r="B6" s="48" t="str">
        <f>Input!$X8</f>
        <v/>
      </c>
      <c r="C6" s="49" t="str">
        <f>Input!$Y8</f>
        <v/>
      </c>
      <c r="D6" s="49" t="str">
        <f>Input!$Z8</f>
        <v/>
      </c>
      <c r="E6" s="48" t="str">
        <f>Input!$AA8</f>
        <v/>
      </c>
      <c r="F6" s="48" t="str">
        <f>Input!W8</f>
        <v/>
      </c>
      <c r="G6" s="48" t="str">
        <f>Input!V8</f>
        <v/>
      </c>
      <c r="H6" s="48" t="str">
        <f>Input!$AG8</f>
        <v/>
      </c>
      <c r="I6" s="48" t="str">
        <f>Input!$AF8</f>
        <v/>
      </c>
      <c r="J6" s="78" t="str">
        <f>Input!AC8</f>
        <v/>
      </c>
      <c r="K6" s="78" t="str">
        <f>Input!AD8</f>
        <v/>
      </c>
      <c r="L6" s="79" t="str">
        <f>Input!AE8</f>
        <v/>
      </c>
    </row>
    <row r="7" spans="1:12" ht="15" x14ac:dyDescent="0.25">
      <c r="A7" s="49" t="str">
        <f>IF(AND($B7&lt;&gt;"",Input!$C$1&lt;&gt;""),Input!$C$1,"")</f>
        <v/>
      </c>
      <c r="B7" s="48" t="str">
        <f>Input!$X9</f>
        <v/>
      </c>
      <c r="C7" s="49" t="str">
        <f>Input!$Y9</f>
        <v/>
      </c>
      <c r="D7" s="49" t="str">
        <f>Input!$Z9</f>
        <v/>
      </c>
      <c r="E7" s="48" t="str">
        <f>Input!$AA9</f>
        <v/>
      </c>
      <c r="F7" s="48" t="str">
        <f>Input!W9</f>
        <v/>
      </c>
      <c r="G7" s="48" t="str">
        <f>Input!V9</f>
        <v/>
      </c>
      <c r="H7" s="48" t="str">
        <f>Input!$AG9</f>
        <v/>
      </c>
      <c r="I7" s="48" t="str">
        <f>Input!$AF9</f>
        <v/>
      </c>
      <c r="J7" s="78" t="str">
        <f>Input!AC9</f>
        <v/>
      </c>
      <c r="K7" s="78" t="str">
        <f>Input!AD9</f>
        <v/>
      </c>
      <c r="L7" s="79" t="str">
        <f>Input!AE9</f>
        <v/>
      </c>
    </row>
    <row r="8" spans="1:12" ht="15" x14ac:dyDescent="0.25">
      <c r="A8" s="49" t="str">
        <f>IF(AND($B8&lt;&gt;"",Input!$C$1&lt;&gt;""),Input!$C$1,"")</f>
        <v/>
      </c>
      <c r="B8" s="48" t="str">
        <f>Input!$X10</f>
        <v/>
      </c>
      <c r="C8" s="49" t="str">
        <f>Input!$Y10</f>
        <v/>
      </c>
      <c r="D8" s="49" t="str">
        <f>Input!$Z10</f>
        <v/>
      </c>
      <c r="E8" s="48" t="str">
        <f>Input!$AA10</f>
        <v/>
      </c>
      <c r="F8" s="48" t="str">
        <f>Input!W10</f>
        <v/>
      </c>
      <c r="G8" s="48" t="str">
        <f>Input!V10</f>
        <v/>
      </c>
      <c r="H8" s="48" t="str">
        <f>Input!$AG10</f>
        <v/>
      </c>
      <c r="I8" s="48" t="str">
        <f>Input!$AF10</f>
        <v/>
      </c>
      <c r="J8" s="78" t="str">
        <f>Input!AC10</f>
        <v/>
      </c>
      <c r="K8" s="78" t="str">
        <f>Input!AD10</f>
        <v/>
      </c>
      <c r="L8" s="79" t="str">
        <f>Input!AE10</f>
        <v/>
      </c>
    </row>
    <row r="9" spans="1:12" ht="15" x14ac:dyDescent="0.25">
      <c r="A9" s="49" t="str">
        <f>IF(AND($B9&lt;&gt;"",Input!$C$1&lt;&gt;""),Input!$C$1,"")</f>
        <v/>
      </c>
      <c r="B9" s="48" t="str">
        <f>Input!$X11</f>
        <v/>
      </c>
      <c r="C9" s="49" t="str">
        <f>Input!$Y11</f>
        <v/>
      </c>
      <c r="D9" s="49" t="str">
        <f>Input!$Z11</f>
        <v/>
      </c>
      <c r="E9" s="48" t="str">
        <f>Input!$AA11</f>
        <v/>
      </c>
      <c r="F9" s="48" t="str">
        <f>Input!W11</f>
        <v/>
      </c>
      <c r="G9" s="48" t="str">
        <f>Input!V11</f>
        <v/>
      </c>
      <c r="H9" s="48" t="str">
        <f>Input!$AG11</f>
        <v/>
      </c>
      <c r="I9" s="48" t="str">
        <f>Input!$AF11</f>
        <v/>
      </c>
      <c r="J9" s="78" t="str">
        <f>Input!AC11</f>
        <v/>
      </c>
      <c r="K9" s="78" t="str">
        <f>Input!AD11</f>
        <v/>
      </c>
      <c r="L9" s="79" t="str">
        <f>Input!AE11</f>
        <v/>
      </c>
    </row>
    <row r="10" spans="1:12" ht="15" x14ac:dyDescent="0.25">
      <c r="A10" s="49" t="str">
        <f>IF(AND($B10&lt;&gt;"",Input!$C$1&lt;&gt;""),Input!$C$1,"")</f>
        <v/>
      </c>
      <c r="B10" s="48" t="str">
        <f>Input!$X12</f>
        <v/>
      </c>
      <c r="C10" s="49" t="str">
        <f>Input!$Y12</f>
        <v/>
      </c>
      <c r="D10" s="49" t="str">
        <f>Input!$Z12</f>
        <v/>
      </c>
      <c r="E10" s="48" t="str">
        <f>Input!$AA12</f>
        <v/>
      </c>
      <c r="F10" s="48" t="str">
        <f>Input!W12</f>
        <v/>
      </c>
      <c r="G10" s="48" t="str">
        <f>Input!V12</f>
        <v/>
      </c>
      <c r="H10" s="48" t="str">
        <f>Input!$AG12</f>
        <v/>
      </c>
      <c r="I10" s="48" t="str">
        <f>Input!$AF12</f>
        <v/>
      </c>
      <c r="J10" s="78" t="str">
        <f>Input!AC12</f>
        <v/>
      </c>
      <c r="K10" s="78" t="str">
        <f>Input!AD12</f>
        <v/>
      </c>
      <c r="L10" s="79" t="str">
        <f>Input!AE12</f>
        <v/>
      </c>
    </row>
    <row r="11" spans="1:12" ht="15" x14ac:dyDescent="0.25">
      <c r="A11" s="49" t="str">
        <f>IF(AND($B11&lt;&gt;"",Input!$C$1&lt;&gt;""),Input!$C$1,"")</f>
        <v/>
      </c>
      <c r="B11" s="48" t="str">
        <f>Input!$X13</f>
        <v/>
      </c>
      <c r="C11" s="49" t="str">
        <f>Input!$Y13</f>
        <v/>
      </c>
      <c r="D11" s="49" t="str">
        <f>Input!$Z13</f>
        <v/>
      </c>
      <c r="E11" s="48" t="str">
        <f>Input!$AA13</f>
        <v/>
      </c>
      <c r="F11" s="48" t="str">
        <f>Input!W13</f>
        <v/>
      </c>
      <c r="G11" s="48" t="str">
        <f>Input!V13</f>
        <v/>
      </c>
      <c r="H11" s="48" t="str">
        <f>Input!$AG13</f>
        <v/>
      </c>
      <c r="I11" s="48" t="str">
        <f>Input!$AF13</f>
        <v/>
      </c>
      <c r="J11" s="78" t="str">
        <f>Input!AC13</f>
        <v/>
      </c>
      <c r="K11" s="78" t="str">
        <f>Input!AD13</f>
        <v/>
      </c>
      <c r="L11" s="79" t="str">
        <f>Input!AE13</f>
        <v/>
      </c>
    </row>
    <row r="12" spans="1:12" ht="15" x14ac:dyDescent="0.25">
      <c r="A12" s="49" t="str">
        <f>IF(AND($B12&lt;&gt;"",Input!$C$1&lt;&gt;""),Input!$C$1,"")</f>
        <v/>
      </c>
      <c r="B12" s="48" t="str">
        <f>Input!$X14</f>
        <v/>
      </c>
      <c r="C12" s="49" t="str">
        <f>Input!$Y14</f>
        <v/>
      </c>
      <c r="D12" s="49" t="str">
        <f>Input!$Z14</f>
        <v/>
      </c>
      <c r="E12" s="48" t="str">
        <f>Input!$AA14</f>
        <v/>
      </c>
      <c r="F12" s="48" t="str">
        <f>Input!W14</f>
        <v/>
      </c>
      <c r="G12" s="48" t="str">
        <f>Input!V14</f>
        <v/>
      </c>
      <c r="H12" s="48" t="str">
        <f>Input!$AG14</f>
        <v/>
      </c>
      <c r="I12" s="48" t="str">
        <f>Input!$AF14</f>
        <v/>
      </c>
      <c r="J12" s="78" t="str">
        <f>Input!AC14</f>
        <v/>
      </c>
      <c r="K12" s="78" t="str">
        <f>Input!AD14</f>
        <v/>
      </c>
      <c r="L12" s="79" t="str">
        <f>Input!AE14</f>
        <v/>
      </c>
    </row>
    <row r="13" spans="1:12" ht="15" x14ac:dyDescent="0.25">
      <c r="A13" s="49" t="str">
        <f>IF(AND($B13&lt;&gt;"",Input!$C$1&lt;&gt;""),Input!$C$1,"")</f>
        <v/>
      </c>
      <c r="B13" s="48" t="str">
        <f>Input!$X15</f>
        <v/>
      </c>
      <c r="C13" s="49" t="str">
        <f>Input!$Y15</f>
        <v/>
      </c>
      <c r="D13" s="49" t="str">
        <f>Input!$Z15</f>
        <v/>
      </c>
      <c r="E13" s="48" t="str">
        <f>Input!$AA15</f>
        <v/>
      </c>
      <c r="F13" s="48" t="str">
        <f>Input!W15</f>
        <v/>
      </c>
      <c r="G13" s="48" t="str">
        <f>Input!V15</f>
        <v/>
      </c>
      <c r="H13" s="48" t="str">
        <f>Input!$AG15</f>
        <v/>
      </c>
      <c r="I13" s="48" t="str">
        <f>Input!$AF15</f>
        <v/>
      </c>
      <c r="J13" s="78" t="str">
        <f>Input!AC15</f>
        <v/>
      </c>
      <c r="K13" s="78" t="str">
        <f>Input!AD15</f>
        <v/>
      </c>
      <c r="L13" s="79" t="str">
        <f>Input!AE15</f>
        <v/>
      </c>
    </row>
    <row r="14" spans="1:12" ht="15" x14ac:dyDescent="0.25">
      <c r="A14" s="49" t="str">
        <f>IF(AND($B14&lt;&gt;"",Input!$C$1&lt;&gt;""),Input!$C$1,"")</f>
        <v/>
      </c>
      <c r="B14" s="48" t="str">
        <f>Input!$X16</f>
        <v/>
      </c>
      <c r="C14" s="49" t="str">
        <f>Input!$Y16</f>
        <v/>
      </c>
      <c r="D14" s="49" t="str">
        <f>Input!$Z16</f>
        <v/>
      </c>
      <c r="E14" s="48" t="str">
        <f>Input!$AA16</f>
        <v/>
      </c>
      <c r="F14" s="48" t="str">
        <f>Input!W16</f>
        <v/>
      </c>
      <c r="G14" s="48" t="str">
        <f>Input!V16</f>
        <v/>
      </c>
      <c r="H14" s="48" t="str">
        <f>Input!$AG16</f>
        <v/>
      </c>
      <c r="I14" s="48" t="str">
        <f>Input!$AF16</f>
        <v/>
      </c>
      <c r="J14" s="78" t="str">
        <f>Input!AC16</f>
        <v/>
      </c>
      <c r="K14" s="78" t="str">
        <f>Input!AD16</f>
        <v/>
      </c>
      <c r="L14" s="79" t="str">
        <f>Input!AE16</f>
        <v/>
      </c>
    </row>
    <row r="15" spans="1:12" ht="15" x14ac:dyDescent="0.25">
      <c r="A15" s="49" t="str">
        <f>IF(AND($B15&lt;&gt;"",Input!$C$1&lt;&gt;""),Input!$C$1,"")</f>
        <v/>
      </c>
      <c r="B15" s="48" t="str">
        <f>Input!$X17</f>
        <v/>
      </c>
      <c r="C15" s="49" t="str">
        <f>Input!$Y17</f>
        <v/>
      </c>
      <c r="D15" s="49" t="str">
        <f>Input!$Z17</f>
        <v/>
      </c>
      <c r="E15" s="48" t="str">
        <f>Input!$AA17</f>
        <v/>
      </c>
      <c r="F15" s="48" t="str">
        <f>Input!W17</f>
        <v/>
      </c>
      <c r="G15" s="48" t="str">
        <f>Input!V17</f>
        <v/>
      </c>
      <c r="H15" s="48" t="str">
        <f>Input!$AG17</f>
        <v/>
      </c>
      <c r="I15" s="48" t="str">
        <f>Input!$AF17</f>
        <v/>
      </c>
      <c r="J15" s="78" t="str">
        <f>Input!AC17</f>
        <v/>
      </c>
      <c r="K15" s="78" t="str">
        <f>Input!AD17</f>
        <v/>
      </c>
      <c r="L15" s="79" t="str">
        <f>Input!AE17</f>
        <v/>
      </c>
    </row>
    <row r="16" spans="1:12" ht="15" x14ac:dyDescent="0.25">
      <c r="A16" s="49" t="str">
        <f>IF(AND($B16&lt;&gt;"",Input!$C$1&lt;&gt;""),Input!$C$1,"")</f>
        <v/>
      </c>
      <c r="B16" s="48" t="str">
        <f>Input!$X18</f>
        <v/>
      </c>
      <c r="C16" s="49" t="str">
        <f>Input!$Y18</f>
        <v/>
      </c>
      <c r="D16" s="49" t="str">
        <f>Input!$Z18</f>
        <v/>
      </c>
      <c r="E16" s="48" t="str">
        <f>Input!$AA18</f>
        <v/>
      </c>
      <c r="F16" s="48" t="str">
        <f>Input!W18</f>
        <v/>
      </c>
      <c r="G16" s="48" t="str">
        <f>Input!V18</f>
        <v/>
      </c>
      <c r="H16" s="48" t="str">
        <f>Input!$AG18</f>
        <v/>
      </c>
      <c r="I16" s="48" t="str">
        <f>Input!$AF18</f>
        <v/>
      </c>
      <c r="J16" s="78" t="str">
        <f>Input!AC18</f>
        <v/>
      </c>
      <c r="K16" s="78" t="str">
        <f>Input!AD18</f>
        <v/>
      </c>
      <c r="L16" s="79" t="str">
        <f>Input!AE18</f>
        <v/>
      </c>
    </row>
    <row r="17" spans="1:12" ht="15" x14ac:dyDescent="0.25">
      <c r="A17" s="49" t="str">
        <f>IF(AND($B17&lt;&gt;"",Input!$C$1&lt;&gt;""),Input!$C$1,"")</f>
        <v/>
      </c>
      <c r="B17" s="48" t="str">
        <f>Input!$X19</f>
        <v/>
      </c>
      <c r="C17" s="49" t="str">
        <f>Input!$Y19</f>
        <v/>
      </c>
      <c r="D17" s="49" t="str">
        <f>Input!$Z19</f>
        <v/>
      </c>
      <c r="E17" s="48" t="str">
        <f>Input!$AA19</f>
        <v/>
      </c>
      <c r="F17" s="48" t="str">
        <f>Input!W19</f>
        <v/>
      </c>
      <c r="G17" s="48" t="str">
        <f>Input!V19</f>
        <v/>
      </c>
      <c r="H17" s="48" t="str">
        <f>Input!$AG19</f>
        <v/>
      </c>
      <c r="I17" s="48" t="str">
        <f>Input!$AF19</f>
        <v/>
      </c>
      <c r="J17" s="78" t="str">
        <f>Input!AC19</f>
        <v/>
      </c>
      <c r="K17" s="78" t="str">
        <f>Input!AD19</f>
        <v/>
      </c>
      <c r="L17" s="79" t="str">
        <f>Input!AE19</f>
        <v/>
      </c>
    </row>
    <row r="18" spans="1:12" ht="15" x14ac:dyDescent="0.25">
      <c r="A18" s="49" t="str">
        <f>IF(AND($B18&lt;&gt;"",Input!$C$1&lt;&gt;""),Input!$C$1,"")</f>
        <v/>
      </c>
      <c r="B18" s="48" t="str">
        <f>Input!$X20</f>
        <v/>
      </c>
      <c r="C18" s="49" t="str">
        <f>Input!$Y20</f>
        <v/>
      </c>
      <c r="D18" s="49" t="str">
        <f>Input!$Z20</f>
        <v/>
      </c>
      <c r="E18" s="48" t="str">
        <f>Input!$AA20</f>
        <v/>
      </c>
      <c r="F18" s="48" t="str">
        <f>Input!W20</f>
        <v/>
      </c>
      <c r="G18" s="48" t="str">
        <f>Input!V20</f>
        <v/>
      </c>
      <c r="H18" s="48" t="str">
        <f>Input!$AG20</f>
        <v/>
      </c>
      <c r="I18" s="48" t="str">
        <f>Input!$AF20</f>
        <v/>
      </c>
      <c r="J18" s="78" t="str">
        <f>Input!AC20</f>
        <v/>
      </c>
      <c r="K18" s="78" t="str">
        <f>Input!AD20</f>
        <v/>
      </c>
      <c r="L18" s="79" t="str">
        <f>Input!AE20</f>
        <v/>
      </c>
    </row>
    <row r="19" spans="1:12" ht="15" x14ac:dyDescent="0.25">
      <c r="A19" s="49" t="str">
        <f>IF(AND($B19&lt;&gt;"",Input!$C$1&lt;&gt;""),Input!$C$1,"")</f>
        <v/>
      </c>
      <c r="B19" s="48" t="str">
        <f>Input!$X21</f>
        <v/>
      </c>
      <c r="C19" s="49" t="str">
        <f>Input!$Y21</f>
        <v/>
      </c>
      <c r="D19" s="49" t="str">
        <f>Input!$Z21</f>
        <v/>
      </c>
      <c r="E19" s="48" t="str">
        <f>Input!$AA21</f>
        <v/>
      </c>
      <c r="F19" s="48" t="str">
        <f>Input!W21</f>
        <v/>
      </c>
      <c r="G19" s="48" t="str">
        <f>Input!V21</f>
        <v/>
      </c>
      <c r="H19" s="48" t="str">
        <f>Input!$AG21</f>
        <v/>
      </c>
      <c r="I19" s="48" t="str">
        <f>Input!$AF21</f>
        <v/>
      </c>
      <c r="J19" s="78" t="str">
        <f>Input!AC21</f>
        <v/>
      </c>
      <c r="K19" s="78" t="str">
        <f>Input!AD21</f>
        <v/>
      </c>
      <c r="L19" s="79" t="str">
        <f>Input!AE21</f>
        <v/>
      </c>
    </row>
    <row r="20" spans="1:12" ht="15" x14ac:dyDescent="0.25">
      <c r="A20" s="49" t="str">
        <f>IF(AND($B20&lt;&gt;"",Input!$C$1&lt;&gt;""),Input!$C$1,"")</f>
        <v/>
      </c>
      <c r="B20" s="48" t="str">
        <f>Input!$X22</f>
        <v/>
      </c>
      <c r="C20" s="49" t="str">
        <f>Input!$Y22</f>
        <v/>
      </c>
      <c r="D20" s="49" t="str">
        <f>Input!$Z22</f>
        <v/>
      </c>
      <c r="E20" s="48" t="str">
        <f>Input!$AA22</f>
        <v/>
      </c>
      <c r="F20" s="48" t="str">
        <f>Input!W22</f>
        <v/>
      </c>
      <c r="G20" s="48" t="str">
        <f>Input!V22</f>
        <v/>
      </c>
      <c r="H20" s="48" t="str">
        <f>Input!$AG22</f>
        <v/>
      </c>
      <c r="I20" s="48" t="str">
        <f>Input!$AF22</f>
        <v/>
      </c>
      <c r="J20" s="78" t="str">
        <f>Input!AC22</f>
        <v/>
      </c>
      <c r="K20" s="78" t="str">
        <f>Input!AD22</f>
        <v/>
      </c>
      <c r="L20" s="79" t="str">
        <f>Input!AE22</f>
        <v/>
      </c>
    </row>
    <row r="21" spans="1:12" x14ac:dyDescent="0.35">
      <c r="A21" s="49" t="str">
        <f>IF(AND($B21&lt;&gt;"",Input!$C$1&lt;&gt;""),Input!$C$1,"")</f>
        <v/>
      </c>
      <c r="B21" s="48" t="str">
        <f>Input!$X23</f>
        <v/>
      </c>
      <c r="C21" s="49" t="str">
        <f>Input!$Y23</f>
        <v/>
      </c>
      <c r="D21" s="49" t="str">
        <f>Input!$Z23</f>
        <v/>
      </c>
      <c r="E21" s="48" t="str">
        <f>Input!$AA23</f>
        <v/>
      </c>
      <c r="F21" s="48" t="str">
        <f>Input!W23</f>
        <v/>
      </c>
      <c r="G21" s="48" t="str">
        <f>Input!V23</f>
        <v/>
      </c>
      <c r="H21" s="48" t="str">
        <f>Input!$AG23</f>
        <v/>
      </c>
      <c r="I21" s="48" t="str">
        <f>Input!$AF23</f>
        <v/>
      </c>
      <c r="J21" s="78" t="str">
        <f>Input!AC23</f>
        <v/>
      </c>
      <c r="K21" s="78" t="str">
        <f>Input!AD23</f>
        <v/>
      </c>
      <c r="L21" s="79" t="str">
        <f>Input!AE23</f>
        <v/>
      </c>
    </row>
    <row r="22" spans="1:12" x14ac:dyDescent="0.35">
      <c r="A22" s="49" t="str">
        <f>IF(AND($B22&lt;&gt;"",Input!$C$1&lt;&gt;""),Input!$C$1,"")</f>
        <v/>
      </c>
      <c r="B22" s="48" t="str">
        <f>Input!$X24</f>
        <v/>
      </c>
      <c r="C22" s="49" t="str">
        <f>Input!$Y24</f>
        <v/>
      </c>
      <c r="D22" s="49" t="str">
        <f>Input!$Z24</f>
        <v/>
      </c>
      <c r="E22" s="48" t="str">
        <f>Input!$AA24</f>
        <v/>
      </c>
      <c r="F22" s="48" t="str">
        <f>Input!W24</f>
        <v/>
      </c>
      <c r="G22" s="48" t="str">
        <f>Input!V24</f>
        <v/>
      </c>
      <c r="H22" s="48" t="str">
        <f>Input!$AG24</f>
        <v/>
      </c>
      <c r="I22" s="48" t="str">
        <f>Input!$AF24</f>
        <v/>
      </c>
      <c r="J22" s="78" t="str">
        <f>Input!AC24</f>
        <v/>
      </c>
      <c r="K22" s="78" t="str">
        <f>Input!AD24</f>
        <v/>
      </c>
      <c r="L22" s="79" t="str">
        <f>Input!AE24</f>
        <v/>
      </c>
    </row>
    <row r="23" spans="1:12" x14ac:dyDescent="0.35">
      <c r="A23" s="49" t="str">
        <f>IF(AND($B23&lt;&gt;"",Input!$C$1&lt;&gt;""),Input!$C$1,"")</f>
        <v/>
      </c>
      <c r="B23" s="48" t="str">
        <f>Input!$X25</f>
        <v/>
      </c>
      <c r="C23" s="49" t="str">
        <f>Input!$Y25</f>
        <v/>
      </c>
      <c r="D23" s="49" t="str">
        <f>Input!$Z25</f>
        <v/>
      </c>
      <c r="E23" s="48" t="str">
        <f>Input!$AA25</f>
        <v/>
      </c>
      <c r="F23" s="48" t="str">
        <f>Input!W25</f>
        <v/>
      </c>
      <c r="G23" s="48" t="str">
        <f>Input!V25</f>
        <v/>
      </c>
      <c r="H23" s="48" t="str">
        <f>Input!$AG25</f>
        <v/>
      </c>
      <c r="I23" s="48" t="str">
        <f>Input!$AF25</f>
        <v/>
      </c>
      <c r="J23" s="78" t="str">
        <f>Input!AC25</f>
        <v/>
      </c>
      <c r="K23" s="78" t="str">
        <f>Input!AD25</f>
        <v/>
      </c>
      <c r="L23" s="79" t="str">
        <f>Input!AE25</f>
        <v/>
      </c>
    </row>
    <row r="24" spans="1:12" x14ac:dyDescent="0.35">
      <c r="A24" s="49" t="str">
        <f>IF(AND($B24&lt;&gt;"",Input!$C$1&lt;&gt;""),Input!$C$1,"")</f>
        <v/>
      </c>
      <c r="B24" s="48" t="str">
        <f>Input!$X26</f>
        <v/>
      </c>
      <c r="C24" s="49" t="str">
        <f>Input!$Y26</f>
        <v/>
      </c>
      <c r="D24" s="49" t="str">
        <f>Input!$Z26</f>
        <v/>
      </c>
      <c r="E24" s="48" t="str">
        <f>Input!$AA26</f>
        <v/>
      </c>
      <c r="F24" s="48" t="str">
        <f>Input!W26</f>
        <v/>
      </c>
      <c r="G24" s="48" t="str">
        <f>Input!V26</f>
        <v/>
      </c>
      <c r="H24" s="48" t="str">
        <f>Input!$AG26</f>
        <v/>
      </c>
      <c r="I24" s="48" t="str">
        <f>Input!$AF26</f>
        <v/>
      </c>
      <c r="J24" s="78" t="str">
        <f>Input!AC26</f>
        <v/>
      </c>
      <c r="K24" s="78" t="str">
        <f>Input!AD26</f>
        <v/>
      </c>
      <c r="L24" s="79" t="str">
        <f>Input!AE26</f>
        <v/>
      </c>
    </row>
    <row r="25" spans="1:12" x14ac:dyDescent="0.35">
      <c r="A25" s="49" t="str">
        <f>IF(AND($B25&lt;&gt;"",Input!$C$1&lt;&gt;""),Input!$C$1,"")</f>
        <v/>
      </c>
      <c r="B25" s="48" t="str">
        <f>Input!$X27</f>
        <v/>
      </c>
      <c r="C25" s="49" t="str">
        <f>Input!$Y27</f>
        <v/>
      </c>
      <c r="D25" s="49" t="str">
        <f>Input!$Z27</f>
        <v/>
      </c>
      <c r="E25" s="48" t="str">
        <f>Input!$AA27</f>
        <v/>
      </c>
      <c r="F25" s="48" t="str">
        <f>Input!W27</f>
        <v/>
      </c>
      <c r="G25" s="48" t="str">
        <f>Input!V27</f>
        <v/>
      </c>
      <c r="H25" s="48" t="str">
        <f>Input!$AG27</f>
        <v/>
      </c>
      <c r="I25" s="48" t="str">
        <f>Input!$AF27</f>
        <v/>
      </c>
      <c r="J25" s="78" t="str">
        <f>Input!AC27</f>
        <v/>
      </c>
      <c r="K25" s="78" t="str">
        <f>Input!AD27</f>
        <v/>
      </c>
      <c r="L25" s="79" t="str">
        <f>Input!AE27</f>
        <v/>
      </c>
    </row>
    <row r="26" spans="1:12" x14ac:dyDescent="0.35">
      <c r="A26" s="49" t="str">
        <f>IF(AND($B26&lt;&gt;"",Input!$C$1&lt;&gt;""),Input!$C$1,"")</f>
        <v/>
      </c>
      <c r="B26" s="48" t="str">
        <f>Input!$X28</f>
        <v/>
      </c>
      <c r="C26" s="49" t="str">
        <f>Input!$Y28</f>
        <v/>
      </c>
      <c r="D26" s="49" t="str">
        <f>Input!$Z28</f>
        <v/>
      </c>
      <c r="E26" s="48" t="str">
        <f>Input!$AA28</f>
        <v/>
      </c>
      <c r="F26" s="48" t="str">
        <f>Input!W28</f>
        <v/>
      </c>
      <c r="G26" s="48" t="str">
        <f>Input!V28</f>
        <v/>
      </c>
      <c r="H26" s="48" t="str">
        <f>Input!$AG28</f>
        <v/>
      </c>
      <c r="I26" s="48" t="str">
        <f>Input!$AF28</f>
        <v/>
      </c>
      <c r="J26" s="78" t="str">
        <f>Input!AC28</f>
        <v/>
      </c>
      <c r="K26" s="78" t="str">
        <f>Input!AD28</f>
        <v/>
      </c>
      <c r="L26" s="79" t="str">
        <f>Input!AE28</f>
        <v/>
      </c>
    </row>
    <row r="27" spans="1:12" x14ac:dyDescent="0.35">
      <c r="A27" s="49" t="str">
        <f>IF(AND($B27&lt;&gt;"",Input!$C$1&lt;&gt;""),Input!$C$1,"")</f>
        <v/>
      </c>
      <c r="B27" s="48" t="str">
        <f>Input!$X29</f>
        <v/>
      </c>
      <c r="C27" s="49" t="str">
        <f>Input!$Y29</f>
        <v/>
      </c>
      <c r="D27" s="49" t="str">
        <f>Input!$Z29</f>
        <v/>
      </c>
      <c r="E27" s="48" t="str">
        <f>Input!$AA29</f>
        <v/>
      </c>
      <c r="F27" s="48" t="str">
        <f>Input!W29</f>
        <v/>
      </c>
      <c r="G27" s="48" t="str">
        <f>Input!V29</f>
        <v/>
      </c>
      <c r="H27" s="48" t="str">
        <f>Input!$AG29</f>
        <v/>
      </c>
      <c r="I27" s="48" t="str">
        <f>Input!$AF29</f>
        <v/>
      </c>
      <c r="J27" s="78" t="str">
        <f>Input!AC29</f>
        <v/>
      </c>
      <c r="K27" s="78" t="str">
        <f>Input!AD29</f>
        <v/>
      </c>
      <c r="L27" s="79" t="str">
        <f>Input!AE29</f>
        <v/>
      </c>
    </row>
    <row r="28" spans="1:12" x14ac:dyDescent="0.35">
      <c r="A28" s="49" t="str">
        <f>IF(AND($B28&lt;&gt;"",Input!$C$1&lt;&gt;""),Input!$C$1,"")</f>
        <v/>
      </c>
      <c r="B28" s="48" t="str">
        <f>Input!$X30</f>
        <v/>
      </c>
      <c r="C28" s="49" t="str">
        <f>Input!$Y30</f>
        <v/>
      </c>
      <c r="D28" s="49" t="str">
        <f>Input!$Z30</f>
        <v/>
      </c>
      <c r="E28" s="48" t="str">
        <f>Input!$AA30</f>
        <v/>
      </c>
      <c r="F28" s="48" t="str">
        <f>Input!W30</f>
        <v/>
      </c>
      <c r="G28" s="48" t="str">
        <f>Input!V30</f>
        <v/>
      </c>
      <c r="H28" s="48" t="str">
        <f>Input!$AG30</f>
        <v/>
      </c>
      <c r="I28" s="48" t="str">
        <f>Input!$AF30</f>
        <v/>
      </c>
      <c r="J28" s="78" t="str">
        <f>Input!AC30</f>
        <v/>
      </c>
      <c r="K28" s="78" t="str">
        <f>Input!AD30</f>
        <v/>
      </c>
      <c r="L28" s="79" t="str">
        <f>Input!AE30</f>
        <v/>
      </c>
    </row>
    <row r="29" spans="1:12" x14ac:dyDescent="0.35">
      <c r="A29" s="49" t="str">
        <f>IF(AND($B29&lt;&gt;"",Input!$C$1&lt;&gt;""),Input!$C$1,"")</f>
        <v/>
      </c>
      <c r="B29" s="48" t="str">
        <f>Input!$X31</f>
        <v/>
      </c>
      <c r="C29" s="49" t="str">
        <f>Input!$Y31</f>
        <v/>
      </c>
      <c r="D29" s="49" t="str">
        <f>Input!$Z31</f>
        <v/>
      </c>
      <c r="E29" s="48" t="str">
        <f>Input!$AA31</f>
        <v/>
      </c>
      <c r="F29" s="48" t="str">
        <f>Input!W31</f>
        <v/>
      </c>
      <c r="G29" s="48" t="str">
        <f>Input!V31</f>
        <v/>
      </c>
      <c r="H29" s="48" t="str">
        <f>Input!$AG31</f>
        <v/>
      </c>
      <c r="I29" s="48" t="str">
        <f>Input!$AF31</f>
        <v/>
      </c>
      <c r="J29" s="78" t="str">
        <f>Input!AC31</f>
        <v/>
      </c>
      <c r="K29" s="78" t="str">
        <f>Input!AD31</f>
        <v/>
      </c>
      <c r="L29" s="79" t="str">
        <f>Input!AE31</f>
        <v/>
      </c>
    </row>
    <row r="30" spans="1:12" x14ac:dyDescent="0.35">
      <c r="A30" s="49" t="str">
        <f>IF(AND($B30&lt;&gt;"",Input!$C$1&lt;&gt;""),Input!$C$1,"")</f>
        <v/>
      </c>
      <c r="B30" s="48" t="str">
        <f>Input!$X32</f>
        <v/>
      </c>
      <c r="C30" s="49" t="str">
        <f>Input!$Y32</f>
        <v/>
      </c>
      <c r="D30" s="49" t="str">
        <f>Input!$Z32</f>
        <v/>
      </c>
      <c r="E30" s="48" t="str">
        <f>Input!$AA32</f>
        <v/>
      </c>
      <c r="F30" s="48" t="str">
        <f>Input!W32</f>
        <v/>
      </c>
      <c r="G30" s="48" t="str">
        <f>Input!V32</f>
        <v/>
      </c>
      <c r="H30" s="48" t="str">
        <f>Input!$AG32</f>
        <v/>
      </c>
      <c r="I30" s="48" t="str">
        <f>Input!$AF32</f>
        <v/>
      </c>
      <c r="J30" s="78" t="str">
        <f>Input!AC32</f>
        <v/>
      </c>
      <c r="K30" s="78" t="str">
        <f>Input!AD32</f>
        <v/>
      </c>
      <c r="L30" s="79" t="str">
        <f>Input!AE32</f>
        <v/>
      </c>
    </row>
    <row r="31" spans="1:12" x14ac:dyDescent="0.35">
      <c r="A31" s="49" t="str">
        <f>IF(AND($B31&lt;&gt;"",Input!$C$1&lt;&gt;""),Input!$C$1,"")</f>
        <v/>
      </c>
      <c r="B31" s="48" t="str">
        <f>Input!$X33</f>
        <v/>
      </c>
      <c r="C31" s="49" t="str">
        <f>Input!$Y33</f>
        <v/>
      </c>
      <c r="D31" s="49" t="str">
        <f>Input!$Z33</f>
        <v/>
      </c>
      <c r="E31" s="48" t="str">
        <f>Input!$AA33</f>
        <v/>
      </c>
      <c r="F31" s="48" t="str">
        <f>Input!W33</f>
        <v/>
      </c>
      <c r="G31" s="48" t="str">
        <f>Input!V33</f>
        <v/>
      </c>
      <c r="H31" s="48" t="str">
        <f>Input!$AG33</f>
        <v/>
      </c>
      <c r="I31" s="48" t="str">
        <f>Input!$AF33</f>
        <v/>
      </c>
      <c r="J31" s="78" t="str">
        <f>Input!AC33</f>
        <v/>
      </c>
      <c r="K31" s="78" t="str">
        <f>Input!AD33</f>
        <v/>
      </c>
      <c r="L31" s="79" t="str">
        <f>Input!AE33</f>
        <v/>
      </c>
    </row>
    <row r="32" spans="1:12" x14ac:dyDescent="0.35">
      <c r="A32" s="49" t="str">
        <f>IF(AND($B32&lt;&gt;"",Input!$C$1&lt;&gt;""),Input!$C$1,"")</f>
        <v/>
      </c>
      <c r="B32" s="48" t="str">
        <f>Input!$X34</f>
        <v/>
      </c>
      <c r="C32" s="49" t="str">
        <f>Input!$Y34</f>
        <v/>
      </c>
      <c r="D32" s="49" t="str">
        <f>Input!$Z34</f>
        <v/>
      </c>
      <c r="E32" s="48" t="str">
        <f>Input!$AA34</f>
        <v/>
      </c>
      <c r="F32" s="48" t="str">
        <f>Input!W34</f>
        <v/>
      </c>
      <c r="G32" s="48" t="str">
        <f>Input!V34</f>
        <v/>
      </c>
      <c r="H32" s="48" t="str">
        <f>Input!$AG34</f>
        <v/>
      </c>
      <c r="I32" s="48" t="str">
        <f>Input!$AF34</f>
        <v/>
      </c>
      <c r="J32" s="78" t="str">
        <f>Input!AC34</f>
        <v/>
      </c>
      <c r="K32" s="78" t="str">
        <f>Input!AD34</f>
        <v/>
      </c>
      <c r="L32" s="79" t="str">
        <f>Input!AE34</f>
        <v/>
      </c>
    </row>
    <row r="33" spans="1:12" x14ac:dyDescent="0.35">
      <c r="A33" s="49" t="str">
        <f>IF(AND($B33&lt;&gt;"",Input!$C$1&lt;&gt;""),Input!$C$1,"")</f>
        <v/>
      </c>
      <c r="B33" s="48" t="str">
        <f>Input!$X35</f>
        <v/>
      </c>
      <c r="C33" s="49" t="str">
        <f>Input!$Y35</f>
        <v/>
      </c>
      <c r="D33" s="49" t="str">
        <f>Input!$Z35</f>
        <v/>
      </c>
      <c r="E33" s="48" t="str">
        <f>Input!$AA35</f>
        <v/>
      </c>
      <c r="F33" s="48" t="str">
        <f>Input!W35</f>
        <v/>
      </c>
      <c r="G33" s="48" t="str">
        <f>Input!V35</f>
        <v/>
      </c>
      <c r="H33" s="48" t="str">
        <f>Input!$AG35</f>
        <v/>
      </c>
      <c r="I33" s="48" t="str">
        <f>Input!$AF35</f>
        <v/>
      </c>
      <c r="J33" s="78" t="str">
        <f>Input!AC35</f>
        <v/>
      </c>
      <c r="K33" s="78" t="str">
        <f>Input!AD35</f>
        <v/>
      </c>
      <c r="L33" s="79" t="str">
        <f>Input!AE35</f>
        <v/>
      </c>
    </row>
    <row r="34" spans="1:12" x14ac:dyDescent="0.35">
      <c r="A34" s="49" t="str">
        <f>IF(AND($B34&lt;&gt;"",Input!$C$1&lt;&gt;""),Input!$C$1,"")</f>
        <v/>
      </c>
      <c r="B34" s="48" t="str">
        <f>Input!$X36</f>
        <v/>
      </c>
      <c r="C34" s="49" t="str">
        <f>Input!$Y36</f>
        <v/>
      </c>
      <c r="D34" s="49" t="str">
        <f>Input!$Z36</f>
        <v/>
      </c>
      <c r="E34" s="48" t="str">
        <f>Input!$AA36</f>
        <v/>
      </c>
      <c r="F34" s="48" t="str">
        <f>Input!W36</f>
        <v/>
      </c>
      <c r="G34" s="48" t="str">
        <f>Input!V36</f>
        <v/>
      </c>
      <c r="H34" s="48" t="str">
        <f>Input!$AG36</f>
        <v/>
      </c>
      <c r="I34" s="48" t="str">
        <f>Input!$AF36</f>
        <v/>
      </c>
      <c r="J34" s="78" t="str">
        <f>Input!AC36</f>
        <v/>
      </c>
      <c r="K34" s="78" t="str">
        <f>Input!AD36</f>
        <v/>
      </c>
      <c r="L34" s="79" t="str">
        <f>Input!AE36</f>
        <v/>
      </c>
    </row>
    <row r="35" spans="1:12" x14ac:dyDescent="0.35">
      <c r="A35" s="49" t="str">
        <f>IF(AND($B35&lt;&gt;"",Input!$C$1&lt;&gt;""),Input!$C$1,"")</f>
        <v/>
      </c>
      <c r="B35" s="48" t="str">
        <f>Input!$X37</f>
        <v/>
      </c>
      <c r="C35" s="49" t="str">
        <f>Input!$Y37</f>
        <v/>
      </c>
      <c r="D35" s="49" t="str">
        <f>Input!$Z37</f>
        <v/>
      </c>
      <c r="E35" s="48" t="str">
        <f>Input!$AA37</f>
        <v/>
      </c>
      <c r="F35" s="48" t="str">
        <f>Input!W37</f>
        <v/>
      </c>
      <c r="G35" s="48" t="str">
        <f>Input!V37</f>
        <v/>
      </c>
      <c r="H35" s="48" t="str">
        <f>Input!$AG37</f>
        <v/>
      </c>
      <c r="I35" s="48" t="str">
        <f>Input!$AF37</f>
        <v/>
      </c>
      <c r="J35" s="78" t="str">
        <f>Input!AC37</f>
        <v/>
      </c>
      <c r="K35" s="78" t="str">
        <f>Input!AD37</f>
        <v/>
      </c>
      <c r="L35" s="79" t="str">
        <f>Input!AE37</f>
        <v/>
      </c>
    </row>
    <row r="36" spans="1:12" x14ac:dyDescent="0.35">
      <c r="A36" s="49" t="str">
        <f>IF(AND($B36&lt;&gt;"",Input!$C$1&lt;&gt;""),Input!$C$1,"")</f>
        <v/>
      </c>
      <c r="B36" s="48" t="str">
        <f>Input!$X38</f>
        <v/>
      </c>
      <c r="C36" s="49" t="str">
        <f>Input!$Y38</f>
        <v/>
      </c>
      <c r="D36" s="49" t="str">
        <f>Input!$Z38</f>
        <v/>
      </c>
      <c r="E36" s="48" t="str">
        <f>Input!$AA38</f>
        <v/>
      </c>
      <c r="F36" s="48" t="str">
        <f>Input!W38</f>
        <v/>
      </c>
      <c r="G36" s="48" t="str">
        <f>Input!V38</f>
        <v/>
      </c>
      <c r="H36" s="48" t="str">
        <f>Input!$AG38</f>
        <v/>
      </c>
      <c r="I36" s="48" t="str">
        <f>Input!$AF38</f>
        <v/>
      </c>
      <c r="J36" s="78" t="str">
        <f>Input!AC38</f>
        <v/>
      </c>
      <c r="K36" s="78" t="str">
        <f>Input!AD38</f>
        <v/>
      </c>
      <c r="L36" s="79" t="str">
        <f>Input!AE38</f>
        <v/>
      </c>
    </row>
    <row r="37" spans="1:12" x14ac:dyDescent="0.35">
      <c r="A37" s="49" t="str">
        <f>IF(AND($B37&lt;&gt;"",Input!$C$1&lt;&gt;""),Input!$C$1,"")</f>
        <v/>
      </c>
      <c r="B37" s="48" t="str">
        <f>Input!$X39</f>
        <v/>
      </c>
      <c r="C37" s="49" t="str">
        <f>Input!$Y39</f>
        <v/>
      </c>
      <c r="D37" s="49" t="str">
        <f>Input!$Z39</f>
        <v/>
      </c>
      <c r="E37" s="48" t="str">
        <f>Input!$AA39</f>
        <v/>
      </c>
      <c r="F37" s="48" t="str">
        <f>Input!W39</f>
        <v/>
      </c>
      <c r="G37" s="48" t="str">
        <f>Input!V39</f>
        <v/>
      </c>
      <c r="H37" s="48" t="str">
        <f>Input!$AG39</f>
        <v/>
      </c>
      <c r="I37" s="48" t="str">
        <f>Input!$AF39</f>
        <v/>
      </c>
      <c r="J37" s="78" t="str">
        <f>Input!AC39</f>
        <v/>
      </c>
      <c r="K37" s="78" t="str">
        <f>Input!AD39</f>
        <v/>
      </c>
      <c r="L37" s="79" t="str">
        <f>Input!AE39</f>
        <v/>
      </c>
    </row>
    <row r="38" spans="1:12" x14ac:dyDescent="0.35">
      <c r="A38" s="49" t="str">
        <f>IF(AND($B38&lt;&gt;"",Input!$C$1&lt;&gt;""),Input!$C$1,"")</f>
        <v/>
      </c>
      <c r="B38" s="48" t="str">
        <f>Input!$X40</f>
        <v/>
      </c>
      <c r="C38" s="49" t="str">
        <f>Input!$Y40</f>
        <v/>
      </c>
      <c r="D38" s="49" t="str">
        <f>Input!$Z40</f>
        <v/>
      </c>
      <c r="E38" s="48" t="str">
        <f>Input!$AA40</f>
        <v/>
      </c>
      <c r="F38" s="48" t="str">
        <f>Input!W40</f>
        <v/>
      </c>
      <c r="G38" s="48" t="str">
        <f>Input!V40</f>
        <v/>
      </c>
      <c r="H38" s="48" t="str">
        <f>Input!$AG40</f>
        <v/>
      </c>
      <c r="I38" s="48" t="str">
        <f>Input!$AF40</f>
        <v/>
      </c>
      <c r="J38" s="78" t="str">
        <f>Input!AC40</f>
        <v/>
      </c>
      <c r="K38" s="78" t="str">
        <f>Input!AD40</f>
        <v/>
      </c>
      <c r="L38" s="79" t="str">
        <f>Input!AE40</f>
        <v/>
      </c>
    </row>
    <row r="39" spans="1:12" x14ac:dyDescent="0.35">
      <c r="A39" s="49" t="str">
        <f>IF(AND($B39&lt;&gt;"",Input!$C$1&lt;&gt;""),Input!$C$1,"")</f>
        <v/>
      </c>
      <c r="B39" s="48" t="str">
        <f>Input!$X41</f>
        <v/>
      </c>
      <c r="C39" s="49" t="str">
        <f>Input!$Y41</f>
        <v/>
      </c>
      <c r="D39" s="49" t="str">
        <f>Input!$Z41</f>
        <v/>
      </c>
      <c r="E39" s="48" t="str">
        <f>Input!$AA41</f>
        <v/>
      </c>
      <c r="F39" s="48" t="str">
        <f>Input!W41</f>
        <v/>
      </c>
      <c r="G39" s="48" t="str">
        <f>Input!V41</f>
        <v/>
      </c>
      <c r="H39" s="48" t="str">
        <f>Input!$AG41</f>
        <v/>
      </c>
      <c r="I39" s="48" t="str">
        <f>Input!$AF41</f>
        <v/>
      </c>
      <c r="J39" s="78" t="str">
        <f>Input!AC41</f>
        <v/>
      </c>
      <c r="K39" s="78" t="str">
        <f>Input!AD41</f>
        <v/>
      </c>
      <c r="L39" s="79" t="str">
        <f>Input!AE41</f>
        <v/>
      </c>
    </row>
    <row r="40" spans="1:12" x14ac:dyDescent="0.35">
      <c r="A40" s="49" t="str">
        <f>IF(AND($B40&lt;&gt;"",Input!$C$1&lt;&gt;""),Input!$C$1,"")</f>
        <v/>
      </c>
      <c r="B40" s="48" t="str">
        <f>Input!$X42</f>
        <v/>
      </c>
      <c r="C40" s="49" t="str">
        <f>Input!$Y42</f>
        <v/>
      </c>
      <c r="D40" s="49" t="str">
        <f>Input!$Z42</f>
        <v/>
      </c>
      <c r="E40" s="48" t="str">
        <f>Input!$AA42</f>
        <v/>
      </c>
      <c r="F40" s="48" t="str">
        <f>Input!W42</f>
        <v/>
      </c>
      <c r="G40" s="48" t="str">
        <f>Input!V42</f>
        <v/>
      </c>
      <c r="H40" s="48" t="str">
        <f>Input!$AG42</f>
        <v/>
      </c>
      <c r="I40" s="48" t="str">
        <f>Input!$AF42</f>
        <v/>
      </c>
      <c r="J40" s="78" t="str">
        <f>Input!AC42</f>
        <v/>
      </c>
      <c r="K40" s="78" t="str">
        <f>Input!AD42</f>
        <v/>
      </c>
      <c r="L40" s="79" t="str">
        <f>Input!AE42</f>
        <v/>
      </c>
    </row>
    <row r="41" spans="1:12" x14ac:dyDescent="0.35">
      <c r="A41" s="49" t="str">
        <f>IF(AND($B41&lt;&gt;"",Input!$C$1&lt;&gt;""),Input!$C$1,"")</f>
        <v/>
      </c>
      <c r="B41" s="48" t="str">
        <f>Input!$X43</f>
        <v/>
      </c>
      <c r="C41" s="49" t="str">
        <f>Input!$Y43</f>
        <v/>
      </c>
      <c r="D41" s="49" t="str">
        <f>Input!$Z43</f>
        <v/>
      </c>
      <c r="E41" s="48" t="str">
        <f>Input!$AA43</f>
        <v/>
      </c>
      <c r="F41" s="48" t="str">
        <f>Input!W43</f>
        <v/>
      </c>
      <c r="G41" s="48" t="str">
        <f>Input!V43</f>
        <v/>
      </c>
      <c r="H41" s="48" t="str">
        <f>Input!$AG43</f>
        <v/>
      </c>
      <c r="I41" s="48" t="str">
        <f>Input!$AF43</f>
        <v/>
      </c>
      <c r="J41" s="78" t="str">
        <f>Input!AC43</f>
        <v/>
      </c>
      <c r="K41" s="78" t="str">
        <f>Input!AD43</f>
        <v/>
      </c>
      <c r="L41" s="79" t="str">
        <f>Input!AE43</f>
        <v/>
      </c>
    </row>
    <row r="42" spans="1:12" x14ac:dyDescent="0.35">
      <c r="A42" s="49" t="str">
        <f>IF(AND($B42&lt;&gt;"",Input!$C$1&lt;&gt;""),Input!$C$1,"")</f>
        <v/>
      </c>
      <c r="B42" s="48" t="str">
        <f>Input!$X44</f>
        <v/>
      </c>
      <c r="C42" s="49" t="str">
        <f>Input!$Y44</f>
        <v/>
      </c>
      <c r="D42" s="49" t="str">
        <f>Input!$Z44</f>
        <v/>
      </c>
      <c r="E42" s="48" t="str">
        <f>Input!$AA44</f>
        <v/>
      </c>
      <c r="F42" s="48" t="str">
        <f>Input!W44</f>
        <v/>
      </c>
      <c r="G42" s="48" t="str">
        <f>Input!V44</f>
        <v/>
      </c>
      <c r="H42" s="48" t="str">
        <f>Input!$AG44</f>
        <v/>
      </c>
      <c r="I42" s="48" t="str">
        <f>Input!$AF44</f>
        <v/>
      </c>
      <c r="J42" s="78" t="str">
        <f>Input!AC44</f>
        <v/>
      </c>
      <c r="K42" s="78" t="str">
        <f>Input!AD44</f>
        <v/>
      </c>
      <c r="L42" s="79" t="str">
        <f>Input!AE44</f>
        <v/>
      </c>
    </row>
    <row r="43" spans="1:12" x14ac:dyDescent="0.35">
      <c r="A43" s="49" t="str">
        <f>IF(AND($B43&lt;&gt;"",Input!$C$1&lt;&gt;""),Input!$C$1,"")</f>
        <v/>
      </c>
      <c r="B43" s="48" t="str">
        <f>Input!$X45</f>
        <v/>
      </c>
      <c r="C43" s="49" t="str">
        <f>Input!$Y45</f>
        <v/>
      </c>
      <c r="D43" s="49" t="str">
        <f>Input!$Z45</f>
        <v/>
      </c>
      <c r="E43" s="48" t="str">
        <f>Input!$AA45</f>
        <v/>
      </c>
      <c r="F43" s="48" t="str">
        <f>Input!W45</f>
        <v/>
      </c>
      <c r="G43" s="48" t="str">
        <f>Input!V45</f>
        <v/>
      </c>
      <c r="H43" s="48" t="str">
        <f>Input!$AG45</f>
        <v/>
      </c>
      <c r="I43" s="48" t="str">
        <f>Input!$AF45</f>
        <v/>
      </c>
      <c r="J43" s="78" t="str">
        <f>Input!AC45</f>
        <v/>
      </c>
      <c r="K43" s="78" t="str">
        <f>Input!AD45</f>
        <v/>
      </c>
      <c r="L43" s="79" t="str">
        <f>Input!AE45</f>
        <v/>
      </c>
    </row>
    <row r="44" spans="1:12" x14ac:dyDescent="0.35">
      <c r="A44" s="49" t="str">
        <f>IF(AND($B44&lt;&gt;"",Input!$C$1&lt;&gt;""),Input!$C$1,"")</f>
        <v/>
      </c>
      <c r="B44" s="48" t="str">
        <f>Input!$X46</f>
        <v/>
      </c>
      <c r="C44" s="49" t="str">
        <f>Input!$Y46</f>
        <v/>
      </c>
      <c r="D44" s="49" t="str">
        <f>Input!$Z46</f>
        <v/>
      </c>
      <c r="E44" s="48" t="str">
        <f>Input!$AA46</f>
        <v/>
      </c>
      <c r="F44" s="48" t="str">
        <f>Input!W46</f>
        <v/>
      </c>
      <c r="G44" s="48" t="str">
        <f>Input!V46</f>
        <v/>
      </c>
      <c r="H44" s="48" t="str">
        <f>Input!$AG46</f>
        <v/>
      </c>
      <c r="I44" s="48" t="str">
        <f>Input!$AF46</f>
        <v/>
      </c>
      <c r="J44" s="78" t="str">
        <f>Input!AC46</f>
        <v/>
      </c>
      <c r="K44" s="78" t="str">
        <f>Input!AD46</f>
        <v/>
      </c>
      <c r="L44" s="79" t="str">
        <f>Input!AE46</f>
        <v/>
      </c>
    </row>
    <row r="45" spans="1:12" x14ac:dyDescent="0.35">
      <c r="A45" s="49" t="str">
        <f>IF(AND($B45&lt;&gt;"",Input!$C$1&lt;&gt;""),Input!$C$1,"")</f>
        <v/>
      </c>
      <c r="B45" s="48" t="str">
        <f>Input!$X47</f>
        <v/>
      </c>
      <c r="C45" s="49" t="str">
        <f>Input!$Y47</f>
        <v/>
      </c>
      <c r="D45" s="49" t="str">
        <f>Input!$Z47</f>
        <v/>
      </c>
      <c r="E45" s="48" t="str">
        <f>Input!$AA47</f>
        <v/>
      </c>
      <c r="F45" s="48" t="str">
        <f>Input!W47</f>
        <v/>
      </c>
      <c r="G45" s="48" t="str">
        <f>Input!V47</f>
        <v/>
      </c>
      <c r="H45" s="48" t="str">
        <f>Input!$AG47</f>
        <v/>
      </c>
      <c r="I45" s="48" t="str">
        <f>Input!$AF47</f>
        <v/>
      </c>
      <c r="J45" s="78" t="str">
        <f>Input!AC47</f>
        <v/>
      </c>
      <c r="K45" s="78" t="str">
        <f>Input!AD47</f>
        <v/>
      </c>
      <c r="L45" s="79" t="str">
        <f>Input!AE47</f>
        <v/>
      </c>
    </row>
    <row r="46" spans="1:12" x14ac:dyDescent="0.35">
      <c r="A46" s="49" t="str">
        <f>IF(AND($B46&lt;&gt;"",Input!$C$1&lt;&gt;""),Input!$C$1,"")</f>
        <v/>
      </c>
      <c r="B46" s="48" t="str">
        <f>Input!$X48</f>
        <v/>
      </c>
      <c r="C46" s="49" t="str">
        <f>Input!$Y48</f>
        <v/>
      </c>
      <c r="D46" s="49" t="str">
        <f>Input!$Z48</f>
        <v/>
      </c>
      <c r="E46" s="48" t="str">
        <f>Input!$AA48</f>
        <v/>
      </c>
      <c r="F46" s="48" t="str">
        <f>Input!W48</f>
        <v/>
      </c>
      <c r="G46" s="48" t="str">
        <f>Input!V48</f>
        <v/>
      </c>
      <c r="H46" s="48" t="str">
        <f>Input!$AG48</f>
        <v/>
      </c>
      <c r="I46" s="48" t="str">
        <f>Input!$AF48</f>
        <v/>
      </c>
      <c r="J46" s="78" t="str">
        <f>Input!AC48</f>
        <v/>
      </c>
      <c r="K46" s="78" t="str">
        <f>Input!AD48</f>
        <v/>
      </c>
      <c r="L46" s="79" t="str">
        <f>Input!AE48</f>
        <v/>
      </c>
    </row>
    <row r="47" spans="1:12" x14ac:dyDescent="0.35">
      <c r="A47" s="49" t="str">
        <f>IF(AND($B47&lt;&gt;"",Input!$C$1&lt;&gt;""),Input!$C$1,"")</f>
        <v/>
      </c>
      <c r="B47" s="48" t="str">
        <f>Input!$X49</f>
        <v/>
      </c>
      <c r="C47" s="49" t="str">
        <f>Input!$Y49</f>
        <v/>
      </c>
      <c r="D47" s="49" t="str">
        <f>Input!$Z49</f>
        <v/>
      </c>
      <c r="E47" s="48" t="str">
        <f>Input!$AA49</f>
        <v/>
      </c>
      <c r="F47" s="48" t="str">
        <f>Input!W49</f>
        <v/>
      </c>
      <c r="G47" s="48" t="str">
        <f>Input!V49</f>
        <v/>
      </c>
      <c r="H47" s="48" t="str">
        <f>Input!$AG49</f>
        <v/>
      </c>
      <c r="I47" s="48" t="str">
        <f>Input!$AF49</f>
        <v/>
      </c>
      <c r="J47" s="78" t="str">
        <f>Input!AC49</f>
        <v/>
      </c>
      <c r="K47" s="78" t="str">
        <f>Input!AD49</f>
        <v/>
      </c>
      <c r="L47" s="79" t="str">
        <f>Input!AE49</f>
        <v/>
      </c>
    </row>
    <row r="48" spans="1:12" x14ac:dyDescent="0.35">
      <c r="A48" s="49" t="str">
        <f>IF(AND($B48&lt;&gt;"",Input!$C$1&lt;&gt;""),Input!$C$1,"")</f>
        <v/>
      </c>
      <c r="B48" s="48" t="str">
        <f>Input!$X50</f>
        <v/>
      </c>
      <c r="C48" s="49" t="str">
        <f>Input!$Y50</f>
        <v/>
      </c>
      <c r="D48" s="49" t="str">
        <f>Input!$Z50</f>
        <v/>
      </c>
      <c r="E48" s="48" t="str">
        <f>Input!$AA50</f>
        <v/>
      </c>
      <c r="F48" s="48" t="str">
        <f>Input!W50</f>
        <v/>
      </c>
      <c r="G48" s="48" t="str">
        <f>Input!V50</f>
        <v/>
      </c>
      <c r="H48" s="48" t="str">
        <f>Input!$AG50</f>
        <v/>
      </c>
      <c r="I48" s="48" t="str">
        <f>Input!$AF50</f>
        <v/>
      </c>
      <c r="J48" s="78" t="str">
        <f>Input!AC50</f>
        <v/>
      </c>
      <c r="K48" s="78" t="str">
        <f>Input!AD50</f>
        <v/>
      </c>
      <c r="L48" s="79" t="str">
        <f>Input!AE50</f>
        <v/>
      </c>
    </row>
    <row r="49" spans="1:12" x14ac:dyDescent="0.35">
      <c r="A49" s="49" t="str">
        <f>IF(AND($B49&lt;&gt;"",Input!$C$1&lt;&gt;""),Input!$C$1,"")</f>
        <v/>
      </c>
      <c r="B49" s="48" t="str">
        <f>Input!$X51</f>
        <v/>
      </c>
      <c r="C49" s="49" t="str">
        <f>Input!$Y51</f>
        <v/>
      </c>
      <c r="D49" s="49" t="str">
        <f>Input!$Z51</f>
        <v/>
      </c>
      <c r="E49" s="48" t="str">
        <f>Input!$AA51</f>
        <v/>
      </c>
      <c r="F49" s="48" t="str">
        <f>Input!W51</f>
        <v/>
      </c>
      <c r="G49" s="48" t="str">
        <f>Input!V51</f>
        <v/>
      </c>
      <c r="H49" s="48" t="str">
        <f>Input!$AG51</f>
        <v/>
      </c>
      <c r="I49" s="48" t="str">
        <f>Input!$AF51</f>
        <v/>
      </c>
      <c r="J49" s="78" t="str">
        <f>Input!AC51</f>
        <v/>
      </c>
      <c r="K49" s="78" t="str">
        <f>Input!AD51</f>
        <v/>
      </c>
      <c r="L49" s="79" t="str">
        <f>Input!AE51</f>
        <v/>
      </c>
    </row>
    <row r="50" spans="1:12" x14ac:dyDescent="0.35">
      <c r="A50" s="49" t="str">
        <f>IF(AND($B50&lt;&gt;"",Input!$C$1&lt;&gt;""),Input!$C$1,"")</f>
        <v/>
      </c>
      <c r="B50" s="48" t="str">
        <f>Input!$X52</f>
        <v/>
      </c>
      <c r="C50" s="49" t="str">
        <f>Input!$Y52</f>
        <v/>
      </c>
      <c r="D50" s="49" t="str">
        <f>Input!$Z52</f>
        <v/>
      </c>
      <c r="E50" s="48" t="str">
        <f>Input!$AA52</f>
        <v/>
      </c>
      <c r="F50" s="48" t="str">
        <f>Input!W52</f>
        <v/>
      </c>
      <c r="G50" s="48" t="str">
        <f>Input!V52</f>
        <v/>
      </c>
      <c r="H50" s="48" t="str">
        <f>Input!$AG52</f>
        <v/>
      </c>
      <c r="I50" s="48" t="str">
        <f>Input!$AF52</f>
        <v/>
      </c>
      <c r="J50" s="78" t="str">
        <f>Input!AC52</f>
        <v/>
      </c>
      <c r="K50" s="78" t="str">
        <f>Input!AD52</f>
        <v/>
      </c>
      <c r="L50" s="79" t="str">
        <f>Input!AE52</f>
        <v/>
      </c>
    </row>
    <row r="51" spans="1:12" x14ac:dyDescent="0.35">
      <c r="A51" s="49" t="str">
        <f>IF(AND($B51&lt;&gt;"",Input!$C$1&lt;&gt;""),Input!$C$1,"")</f>
        <v/>
      </c>
      <c r="B51" s="48" t="str">
        <f>Input!$X53</f>
        <v/>
      </c>
      <c r="C51" s="49" t="str">
        <f>Input!$Y53</f>
        <v/>
      </c>
      <c r="D51" s="49" t="str">
        <f>Input!$Z53</f>
        <v/>
      </c>
      <c r="E51" s="48" t="str">
        <f>Input!$AA53</f>
        <v/>
      </c>
      <c r="F51" s="48" t="str">
        <f>Input!W53</f>
        <v/>
      </c>
      <c r="G51" s="48" t="str">
        <f>Input!V53</f>
        <v/>
      </c>
      <c r="H51" s="48" t="str">
        <f>Input!$AG53</f>
        <v/>
      </c>
      <c r="I51" s="48" t="str">
        <f>Input!$AF53</f>
        <v/>
      </c>
      <c r="J51" s="78" t="str">
        <f>Input!AC53</f>
        <v/>
      </c>
      <c r="K51" s="78" t="str">
        <f>Input!AD53</f>
        <v/>
      </c>
      <c r="L51" s="79" t="str">
        <f>Input!AE53</f>
        <v/>
      </c>
    </row>
    <row r="52" spans="1:12" x14ac:dyDescent="0.35">
      <c r="A52" s="49" t="str">
        <f>IF(AND($B52&lt;&gt;"",Input!$C$1&lt;&gt;""),Input!$C$1,"")</f>
        <v/>
      </c>
      <c r="B52" s="48" t="str">
        <f>Input!$X54</f>
        <v/>
      </c>
      <c r="C52" s="49" t="str">
        <f>Input!$Y54</f>
        <v/>
      </c>
      <c r="D52" s="49" t="str">
        <f>Input!$Z54</f>
        <v/>
      </c>
      <c r="E52" s="48" t="str">
        <f>Input!$AA54</f>
        <v/>
      </c>
      <c r="F52" s="48" t="str">
        <f>Input!W54</f>
        <v/>
      </c>
      <c r="G52" s="48" t="str">
        <f>Input!V54</f>
        <v/>
      </c>
      <c r="H52" s="48" t="str">
        <f>Input!$AG54</f>
        <v/>
      </c>
      <c r="I52" s="48" t="str">
        <f>Input!$AF54</f>
        <v/>
      </c>
      <c r="J52" s="78" t="str">
        <f>Input!AC54</f>
        <v/>
      </c>
      <c r="K52" s="78" t="str">
        <f>Input!AD54</f>
        <v/>
      </c>
      <c r="L52" s="79" t="str">
        <f>Input!AE54</f>
        <v/>
      </c>
    </row>
    <row r="53" spans="1:12" x14ac:dyDescent="0.35">
      <c r="A53" s="49" t="str">
        <f>IF(AND($B53&lt;&gt;"",Input!$C$1&lt;&gt;""),Input!$C$1,"")</f>
        <v/>
      </c>
      <c r="B53" s="48" t="str">
        <f>Input!$X55</f>
        <v/>
      </c>
      <c r="C53" s="49" t="str">
        <f>Input!$Y55</f>
        <v/>
      </c>
      <c r="D53" s="49" t="str">
        <f>Input!$Z55</f>
        <v/>
      </c>
      <c r="E53" s="48" t="str">
        <f>Input!$AA55</f>
        <v/>
      </c>
      <c r="F53" s="48" t="str">
        <f>Input!W55</f>
        <v/>
      </c>
      <c r="G53" s="48" t="str">
        <f>Input!V55</f>
        <v/>
      </c>
      <c r="H53" s="48" t="str">
        <f>Input!$AG55</f>
        <v/>
      </c>
      <c r="I53" s="48" t="str">
        <f>Input!$AF55</f>
        <v/>
      </c>
      <c r="J53" s="78" t="str">
        <f>Input!AC55</f>
        <v/>
      </c>
      <c r="K53" s="78" t="str">
        <f>Input!AD55</f>
        <v/>
      </c>
      <c r="L53" s="79" t="str">
        <f>Input!AE55</f>
        <v/>
      </c>
    </row>
    <row r="54" spans="1:12" x14ac:dyDescent="0.35">
      <c r="A54" s="49" t="str">
        <f>IF(AND($B54&lt;&gt;"",Input!$C$1&lt;&gt;""),Input!$C$1,"")</f>
        <v/>
      </c>
      <c r="B54" s="48" t="str">
        <f>Input!$X56</f>
        <v/>
      </c>
      <c r="C54" s="49" t="str">
        <f>Input!$Y56</f>
        <v/>
      </c>
      <c r="D54" s="49" t="str">
        <f>Input!$Z56</f>
        <v/>
      </c>
      <c r="E54" s="48" t="str">
        <f>Input!$AA56</f>
        <v/>
      </c>
      <c r="F54" s="48" t="str">
        <f>Input!W56</f>
        <v/>
      </c>
      <c r="G54" s="48" t="str">
        <f>Input!V56</f>
        <v/>
      </c>
      <c r="H54" s="48" t="str">
        <f>Input!$AG56</f>
        <v/>
      </c>
      <c r="I54" s="48" t="str">
        <f>Input!$AF56</f>
        <v/>
      </c>
      <c r="J54" s="78" t="str">
        <f>Input!AC56</f>
        <v/>
      </c>
      <c r="K54" s="78" t="str">
        <f>Input!AD56</f>
        <v/>
      </c>
      <c r="L54" s="79" t="str">
        <f>Input!AE56</f>
        <v/>
      </c>
    </row>
    <row r="55" spans="1:12" x14ac:dyDescent="0.35">
      <c r="A55" s="49" t="str">
        <f>IF(AND($B55&lt;&gt;"",Input!$C$1&lt;&gt;""),Input!$C$1,"")</f>
        <v/>
      </c>
      <c r="B55" s="48" t="str">
        <f>Input!$X57</f>
        <v/>
      </c>
      <c r="C55" s="49" t="str">
        <f>Input!$Y57</f>
        <v/>
      </c>
      <c r="D55" s="49" t="str">
        <f>Input!$Z57</f>
        <v/>
      </c>
      <c r="E55" s="48" t="str">
        <f>Input!$AA57</f>
        <v/>
      </c>
      <c r="F55" s="48" t="str">
        <f>Input!W57</f>
        <v/>
      </c>
      <c r="G55" s="48" t="str">
        <f>Input!V57</f>
        <v/>
      </c>
      <c r="H55" s="48" t="str">
        <f>Input!$AG57</f>
        <v/>
      </c>
      <c r="I55" s="48" t="str">
        <f>Input!$AF57</f>
        <v/>
      </c>
      <c r="J55" s="78" t="str">
        <f>Input!AC57</f>
        <v/>
      </c>
      <c r="K55" s="78" t="str">
        <f>Input!AD57</f>
        <v/>
      </c>
      <c r="L55" s="79" t="str">
        <f>Input!AE57</f>
        <v/>
      </c>
    </row>
    <row r="56" spans="1:12" x14ac:dyDescent="0.35">
      <c r="A56" s="49" t="str">
        <f>IF(AND($B56&lt;&gt;"",Input!$C$1&lt;&gt;""),Input!$C$1,"")</f>
        <v/>
      </c>
      <c r="B56" s="48" t="str">
        <f>Input!$X58</f>
        <v/>
      </c>
      <c r="C56" s="49" t="str">
        <f>Input!$Y58</f>
        <v/>
      </c>
      <c r="D56" s="49" t="str">
        <f>Input!$Z58</f>
        <v/>
      </c>
      <c r="E56" s="48" t="str">
        <f>Input!$AA58</f>
        <v/>
      </c>
      <c r="F56" s="48" t="str">
        <f>Input!W58</f>
        <v/>
      </c>
      <c r="G56" s="48" t="str">
        <f>Input!V58</f>
        <v/>
      </c>
      <c r="H56" s="48" t="str">
        <f>Input!$AG58</f>
        <v/>
      </c>
      <c r="I56" s="48" t="str">
        <f>Input!$AF58</f>
        <v/>
      </c>
      <c r="J56" s="78" t="str">
        <f>Input!AC58</f>
        <v/>
      </c>
      <c r="K56" s="78" t="str">
        <f>Input!AD58</f>
        <v/>
      </c>
      <c r="L56" s="79" t="str">
        <f>Input!AE58</f>
        <v/>
      </c>
    </row>
    <row r="57" spans="1:12" x14ac:dyDescent="0.35">
      <c r="A57" s="49" t="str">
        <f>IF(AND($B57&lt;&gt;"",Input!$C$1&lt;&gt;""),Input!$C$1,"")</f>
        <v/>
      </c>
      <c r="B57" s="48" t="str">
        <f>Input!$X59</f>
        <v/>
      </c>
      <c r="C57" s="49" t="str">
        <f>Input!$Y59</f>
        <v/>
      </c>
      <c r="D57" s="49" t="str">
        <f>Input!$Z59</f>
        <v/>
      </c>
      <c r="E57" s="48" t="str">
        <f>Input!$AA59</f>
        <v/>
      </c>
      <c r="F57" s="48" t="str">
        <f>Input!W59</f>
        <v/>
      </c>
      <c r="G57" s="48" t="str">
        <f>Input!V59</f>
        <v/>
      </c>
      <c r="H57" s="48" t="str">
        <f>Input!$AG59</f>
        <v/>
      </c>
      <c r="I57" s="48" t="str">
        <f>Input!$AF59</f>
        <v/>
      </c>
      <c r="J57" s="78" t="str">
        <f>Input!AC59</f>
        <v/>
      </c>
      <c r="K57" s="78" t="str">
        <f>Input!AD59</f>
        <v/>
      </c>
      <c r="L57" s="79" t="str">
        <f>Input!AE59</f>
        <v/>
      </c>
    </row>
    <row r="58" spans="1:12" x14ac:dyDescent="0.35">
      <c r="A58" s="49" t="str">
        <f>IF(AND($B58&lt;&gt;"",Input!$C$1&lt;&gt;""),Input!$C$1,"")</f>
        <v/>
      </c>
      <c r="B58" s="48" t="str">
        <f>Input!$X60</f>
        <v/>
      </c>
      <c r="C58" s="49" t="str">
        <f>Input!$Y60</f>
        <v/>
      </c>
      <c r="D58" s="49" t="str">
        <f>Input!$Z60</f>
        <v/>
      </c>
      <c r="E58" s="48" t="str">
        <f>Input!$AA60</f>
        <v/>
      </c>
      <c r="F58" s="48" t="str">
        <f>Input!W60</f>
        <v/>
      </c>
      <c r="G58" s="48" t="str">
        <f>Input!V60</f>
        <v/>
      </c>
      <c r="H58" s="48" t="str">
        <f>Input!$AG60</f>
        <v/>
      </c>
      <c r="I58" s="48" t="str">
        <f>Input!$AF60</f>
        <v/>
      </c>
      <c r="J58" s="78" t="str">
        <f>Input!AC60</f>
        <v/>
      </c>
      <c r="K58" s="78" t="str">
        <f>Input!AD60</f>
        <v/>
      </c>
      <c r="L58" s="79" t="str">
        <f>Input!AE60</f>
        <v/>
      </c>
    </row>
    <row r="59" spans="1:12" x14ac:dyDescent="0.35">
      <c r="A59" s="49" t="str">
        <f>IF(AND($B59&lt;&gt;"",Input!$C$1&lt;&gt;""),Input!$C$1,"")</f>
        <v/>
      </c>
      <c r="B59" s="48" t="str">
        <f>Input!$X61</f>
        <v/>
      </c>
      <c r="C59" s="49" t="str">
        <f>Input!$Y61</f>
        <v/>
      </c>
      <c r="D59" s="49" t="str">
        <f>Input!$Z61</f>
        <v/>
      </c>
      <c r="E59" s="48" t="str">
        <f>Input!$AA61</f>
        <v/>
      </c>
      <c r="F59" s="48" t="str">
        <f>Input!W61</f>
        <v/>
      </c>
      <c r="G59" s="48" t="str">
        <f>Input!V61</f>
        <v/>
      </c>
      <c r="H59" s="48" t="str">
        <f>Input!$AG61</f>
        <v/>
      </c>
      <c r="I59" s="48" t="str">
        <f>Input!$AF61</f>
        <v/>
      </c>
      <c r="J59" s="78" t="str">
        <f>Input!AC61</f>
        <v/>
      </c>
      <c r="K59" s="78" t="str">
        <f>Input!AD61</f>
        <v/>
      </c>
      <c r="L59" s="79" t="str">
        <f>Input!AE61</f>
        <v/>
      </c>
    </row>
    <row r="60" spans="1:12" x14ac:dyDescent="0.35">
      <c r="A60" s="49" t="str">
        <f>IF(AND($B60&lt;&gt;"",Input!$C$1&lt;&gt;""),Input!$C$1,"")</f>
        <v/>
      </c>
      <c r="B60" s="48" t="str">
        <f>Input!$X62</f>
        <v/>
      </c>
      <c r="C60" s="49" t="str">
        <f>Input!$Y62</f>
        <v/>
      </c>
      <c r="D60" s="49" t="str">
        <f>Input!$Z62</f>
        <v/>
      </c>
      <c r="E60" s="48" t="str">
        <f>Input!$AA62</f>
        <v/>
      </c>
      <c r="F60" s="48" t="str">
        <f>Input!W62</f>
        <v/>
      </c>
      <c r="G60" s="48" t="str">
        <f>Input!V62</f>
        <v/>
      </c>
      <c r="H60" s="48" t="str">
        <f>Input!$AG62</f>
        <v/>
      </c>
      <c r="I60" s="48" t="str">
        <f>Input!$AF62</f>
        <v/>
      </c>
      <c r="J60" s="78" t="str">
        <f>Input!AC62</f>
        <v/>
      </c>
      <c r="K60" s="78" t="str">
        <f>Input!AD62</f>
        <v/>
      </c>
      <c r="L60" s="79" t="str">
        <f>Input!AE62</f>
        <v/>
      </c>
    </row>
    <row r="61" spans="1:12" x14ac:dyDescent="0.35">
      <c r="A61" s="49" t="str">
        <f>IF(AND($B61&lt;&gt;"",Input!$C$1&lt;&gt;""),Input!$C$1,"")</f>
        <v/>
      </c>
      <c r="B61" s="48" t="str">
        <f>Input!$X63</f>
        <v/>
      </c>
      <c r="C61" s="49" t="str">
        <f>Input!$Y63</f>
        <v/>
      </c>
      <c r="D61" s="49" t="str">
        <f>Input!$Z63</f>
        <v/>
      </c>
      <c r="E61" s="48" t="str">
        <f>Input!$AA63</f>
        <v/>
      </c>
      <c r="F61" s="48" t="str">
        <f>Input!W63</f>
        <v/>
      </c>
      <c r="G61" s="48" t="str">
        <f>Input!V63</f>
        <v/>
      </c>
      <c r="H61" s="48" t="str">
        <f>Input!$AG63</f>
        <v/>
      </c>
      <c r="I61" s="48" t="str">
        <f>Input!$AF63</f>
        <v/>
      </c>
      <c r="J61" s="78" t="str">
        <f>Input!AC63</f>
        <v/>
      </c>
      <c r="K61" s="78" t="str">
        <f>Input!AD63</f>
        <v/>
      </c>
      <c r="L61" s="79" t="str">
        <f>Input!AE63</f>
        <v/>
      </c>
    </row>
    <row r="62" spans="1:12" x14ac:dyDescent="0.35">
      <c r="A62" s="49" t="str">
        <f>IF(AND($B62&lt;&gt;"",Input!$C$1&lt;&gt;""),Input!$C$1,"")</f>
        <v/>
      </c>
      <c r="B62" s="48" t="str">
        <f>Input!$X64</f>
        <v/>
      </c>
      <c r="C62" s="49" t="str">
        <f>Input!$Y64</f>
        <v/>
      </c>
      <c r="D62" s="49" t="str">
        <f>Input!$Z64</f>
        <v/>
      </c>
      <c r="E62" s="48" t="str">
        <f>Input!$AA64</f>
        <v/>
      </c>
      <c r="F62" s="48" t="str">
        <f>Input!W64</f>
        <v/>
      </c>
      <c r="G62" s="48" t="str">
        <f>Input!V64</f>
        <v/>
      </c>
      <c r="H62" s="48" t="str">
        <f>Input!$AG64</f>
        <v/>
      </c>
      <c r="I62" s="48" t="str">
        <f>Input!$AF64</f>
        <v/>
      </c>
      <c r="J62" s="78" t="str">
        <f>Input!AC64</f>
        <v/>
      </c>
      <c r="K62" s="78" t="str">
        <f>Input!AD64</f>
        <v/>
      </c>
      <c r="L62" s="79" t="str">
        <f>Input!AE64</f>
        <v/>
      </c>
    </row>
    <row r="63" spans="1:12" x14ac:dyDescent="0.35">
      <c r="A63" s="49" t="str">
        <f>IF(AND($B63&lt;&gt;"",Input!$C$1&lt;&gt;""),Input!$C$1,"")</f>
        <v/>
      </c>
      <c r="B63" s="48" t="str">
        <f>Input!$X65</f>
        <v/>
      </c>
      <c r="C63" s="49" t="str">
        <f>Input!$Y65</f>
        <v/>
      </c>
      <c r="D63" s="49" t="str">
        <f>Input!$Z65</f>
        <v/>
      </c>
      <c r="E63" s="48" t="str">
        <f>Input!$AA65</f>
        <v/>
      </c>
      <c r="F63" s="48" t="str">
        <f>Input!W65</f>
        <v/>
      </c>
      <c r="G63" s="48" t="str">
        <f>Input!V65</f>
        <v/>
      </c>
      <c r="H63" s="48" t="str">
        <f>Input!$AG65</f>
        <v/>
      </c>
      <c r="I63" s="48" t="str">
        <f>Input!$AF65</f>
        <v/>
      </c>
      <c r="J63" s="78" t="str">
        <f>Input!AC65</f>
        <v/>
      </c>
      <c r="K63" s="78" t="str">
        <f>Input!AD65</f>
        <v/>
      </c>
      <c r="L63" s="79" t="str">
        <f>Input!AE65</f>
        <v/>
      </c>
    </row>
    <row r="64" spans="1:12" x14ac:dyDescent="0.35">
      <c r="A64" s="49" t="str">
        <f>IF(AND($B64&lt;&gt;"",Input!$C$1&lt;&gt;""),Input!$C$1,"")</f>
        <v/>
      </c>
      <c r="B64" s="48" t="str">
        <f>Input!$X66</f>
        <v/>
      </c>
      <c r="C64" s="49" t="str">
        <f>Input!$Y66</f>
        <v/>
      </c>
      <c r="D64" s="49" t="str">
        <f>Input!$Z66</f>
        <v/>
      </c>
      <c r="E64" s="48" t="str">
        <f>Input!$AA66</f>
        <v/>
      </c>
      <c r="F64" s="48" t="str">
        <f>Input!W66</f>
        <v/>
      </c>
      <c r="G64" s="48" t="str">
        <f>Input!V66</f>
        <v/>
      </c>
      <c r="H64" s="48" t="str">
        <f>Input!$AG66</f>
        <v/>
      </c>
      <c r="I64" s="48" t="str">
        <f>Input!$AF66</f>
        <v/>
      </c>
      <c r="J64" s="78" t="str">
        <f>Input!AC66</f>
        <v/>
      </c>
      <c r="K64" s="78" t="str">
        <f>Input!AD66</f>
        <v/>
      </c>
      <c r="L64" s="79" t="str">
        <f>Input!AE66</f>
        <v/>
      </c>
    </row>
    <row r="65" spans="1:12" x14ac:dyDescent="0.35">
      <c r="A65" s="49" t="str">
        <f>IF(AND($B65&lt;&gt;"",Input!$C$1&lt;&gt;""),Input!$C$1,"")</f>
        <v/>
      </c>
      <c r="B65" s="48" t="str">
        <f>Input!$X67</f>
        <v/>
      </c>
      <c r="C65" s="49" t="str">
        <f>Input!$Y67</f>
        <v/>
      </c>
      <c r="D65" s="49" t="str">
        <f>Input!$Z67</f>
        <v/>
      </c>
      <c r="E65" s="48" t="str">
        <f>Input!$AA67</f>
        <v/>
      </c>
      <c r="F65" s="48" t="str">
        <f>Input!W67</f>
        <v/>
      </c>
      <c r="G65" s="48" t="str">
        <f>Input!V67</f>
        <v/>
      </c>
      <c r="H65" s="48" t="str">
        <f>Input!$AG67</f>
        <v/>
      </c>
      <c r="I65" s="48" t="str">
        <f>Input!$AF67</f>
        <v/>
      </c>
      <c r="J65" s="78" t="str">
        <f>Input!AC67</f>
        <v/>
      </c>
      <c r="K65" s="78" t="str">
        <f>Input!AD67</f>
        <v/>
      </c>
      <c r="L65" s="79" t="str">
        <f>Input!AE67</f>
        <v/>
      </c>
    </row>
    <row r="66" spans="1:12" x14ac:dyDescent="0.35">
      <c r="A66" s="49" t="str">
        <f>IF(AND($B66&lt;&gt;"",Input!$C$1&lt;&gt;""),Input!$C$1,"")</f>
        <v/>
      </c>
      <c r="B66" s="48" t="str">
        <f>Input!$X68</f>
        <v/>
      </c>
      <c r="C66" s="49" t="str">
        <f>Input!$Y68</f>
        <v/>
      </c>
      <c r="D66" s="49" t="str">
        <f>Input!$Z68</f>
        <v/>
      </c>
      <c r="E66" s="48" t="str">
        <f>Input!$AA68</f>
        <v/>
      </c>
      <c r="F66" s="48" t="str">
        <f>Input!W68</f>
        <v/>
      </c>
      <c r="G66" s="48" t="str">
        <f>Input!V68</f>
        <v/>
      </c>
      <c r="H66" s="48" t="str">
        <f>Input!$AG68</f>
        <v/>
      </c>
      <c r="I66" s="48" t="str">
        <f>Input!$AF68</f>
        <v/>
      </c>
      <c r="J66" s="78" t="str">
        <f>Input!AC68</f>
        <v/>
      </c>
      <c r="K66" s="78" t="str">
        <f>Input!AD68</f>
        <v/>
      </c>
      <c r="L66" s="79" t="str">
        <f>Input!AE68</f>
        <v/>
      </c>
    </row>
    <row r="67" spans="1:12" x14ac:dyDescent="0.35">
      <c r="A67" s="49" t="str">
        <f>IF(AND($B67&lt;&gt;"",Input!$C$1&lt;&gt;""),Input!$C$1,"")</f>
        <v/>
      </c>
      <c r="B67" s="48" t="str">
        <f>Input!$X69</f>
        <v/>
      </c>
      <c r="C67" s="49" t="str">
        <f>Input!$Y69</f>
        <v/>
      </c>
      <c r="D67" s="49" t="str">
        <f>Input!$Z69</f>
        <v/>
      </c>
      <c r="E67" s="48" t="str">
        <f>Input!$AA69</f>
        <v/>
      </c>
      <c r="F67" s="48" t="str">
        <f>Input!W69</f>
        <v/>
      </c>
      <c r="G67" s="48" t="str">
        <f>Input!V69</f>
        <v/>
      </c>
      <c r="H67" s="48" t="str">
        <f>Input!$AG69</f>
        <v/>
      </c>
      <c r="I67" s="48" t="str">
        <f>Input!$AF69</f>
        <v/>
      </c>
      <c r="J67" s="78" t="str">
        <f>Input!AC69</f>
        <v/>
      </c>
      <c r="K67" s="78" t="str">
        <f>Input!AD69</f>
        <v/>
      </c>
      <c r="L67" s="79" t="str">
        <f>Input!AE69</f>
        <v/>
      </c>
    </row>
    <row r="68" spans="1:12" x14ac:dyDescent="0.35">
      <c r="A68" s="49" t="str">
        <f>IF(AND($B68&lt;&gt;"",Input!$C$1&lt;&gt;""),Input!$C$1,"")</f>
        <v/>
      </c>
      <c r="B68" s="48" t="str">
        <f>Input!$X70</f>
        <v/>
      </c>
      <c r="C68" s="49" t="str">
        <f>Input!$Y70</f>
        <v/>
      </c>
      <c r="D68" s="49" t="str">
        <f>Input!$Z70</f>
        <v/>
      </c>
      <c r="E68" s="48" t="str">
        <f>Input!$AA70</f>
        <v/>
      </c>
      <c r="F68" s="48" t="str">
        <f>Input!W70</f>
        <v/>
      </c>
      <c r="G68" s="48" t="str">
        <f>Input!V70</f>
        <v/>
      </c>
      <c r="H68" s="48" t="str">
        <f>Input!$AG70</f>
        <v/>
      </c>
      <c r="I68" s="48" t="str">
        <f>Input!$AF70</f>
        <v/>
      </c>
      <c r="J68" s="78" t="str">
        <f>Input!AC70</f>
        <v/>
      </c>
      <c r="K68" s="78" t="str">
        <f>Input!AD70</f>
        <v/>
      </c>
      <c r="L68" s="79" t="str">
        <f>Input!AE70</f>
        <v/>
      </c>
    </row>
    <row r="69" spans="1:12" x14ac:dyDescent="0.35">
      <c r="A69" s="49" t="str">
        <f>IF(AND($B69&lt;&gt;"",Input!$C$1&lt;&gt;""),Input!$C$1,"")</f>
        <v/>
      </c>
      <c r="B69" s="48" t="str">
        <f>Input!$X71</f>
        <v/>
      </c>
      <c r="C69" s="49" t="str">
        <f>Input!$Y71</f>
        <v/>
      </c>
      <c r="D69" s="49" t="str">
        <f>Input!$Z71</f>
        <v/>
      </c>
      <c r="E69" s="48" t="str">
        <f>Input!$AA71</f>
        <v/>
      </c>
      <c r="F69" s="48" t="str">
        <f>Input!W71</f>
        <v/>
      </c>
      <c r="G69" s="48" t="str">
        <f>Input!V71</f>
        <v/>
      </c>
      <c r="H69" s="48" t="str">
        <f>Input!$AG71</f>
        <v/>
      </c>
      <c r="I69" s="48" t="str">
        <f>Input!$AF71</f>
        <v/>
      </c>
      <c r="J69" s="78" t="str">
        <f>Input!AC71</f>
        <v/>
      </c>
      <c r="K69" s="78" t="str">
        <f>Input!AD71</f>
        <v/>
      </c>
      <c r="L69" s="79" t="str">
        <f>Input!AE71</f>
        <v/>
      </c>
    </row>
    <row r="70" spans="1:12" x14ac:dyDescent="0.35">
      <c r="A70" s="49" t="str">
        <f>IF(AND($B70&lt;&gt;"",Input!$C$1&lt;&gt;""),Input!$C$1,"")</f>
        <v/>
      </c>
      <c r="B70" s="48" t="str">
        <f>Input!$X72</f>
        <v/>
      </c>
      <c r="C70" s="49" t="str">
        <f>Input!$Y72</f>
        <v/>
      </c>
      <c r="D70" s="49" t="str">
        <f>Input!$Z72</f>
        <v/>
      </c>
      <c r="E70" s="48" t="str">
        <f>Input!$AA72</f>
        <v/>
      </c>
      <c r="F70" s="48" t="str">
        <f>Input!W72</f>
        <v/>
      </c>
      <c r="G70" s="48" t="str">
        <f>Input!V72</f>
        <v/>
      </c>
      <c r="H70" s="48" t="str">
        <f>Input!$AG72</f>
        <v/>
      </c>
      <c r="I70" s="48" t="str">
        <f>Input!$AF72</f>
        <v/>
      </c>
      <c r="J70" s="78" t="str">
        <f>Input!AC72</f>
        <v/>
      </c>
      <c r="K70" s="78" t="str">
        <f>Input!AD72</f>
        <v/>
      </c>
      <c r="L70" s="79" t="str">
        <f>Input!AE72</f>
        <v/>
      </c>
    </row>
    <row r="71" spans="1:12" x14ac:dyDescent="0.35">
      <c r="A71" s="49" t="str">
        <f>IF(AND($B71&lt;&gt;"",Input!$C$1&lt;&gt;""),Input!$C$1,"")</f>
        <v/>
      </c>
      <c r="B71" s="48" t="str">
        <f>Input!$X73</f>
        <v/>
      </c>
      <c r="C71" s="49" t="str">
        <f>Input!$Y73</f>
        <v/>
      </c>
      <c r="D71" s="49" t="str">
        <f>Input!$Z73</f>
        <v/>
      </c>
      <c r="E71" s="48" t="str">
        <f>Input!$AA73</f>
        <v/>
      </c>
      <c r="F71" s="48" t="str">
        <f>Input!W73</f>
        <v/>
      </c>
      <c r="G71" s="48" t="str">
        <f>Input!V73</f>
        <v/>
      </c>
      <c r="H71" s="48" t="str">
        <f>Input!$AG73</f>
        <v/>
      </c>
      <c r="I71" s="48" t="str">
        <f>Input!$AF73</f>
        <v/>
      </c>
      <c r="J71" s="78" t="str">
        <f>Input!AC73</f>
        <v/>
      </c>
      <c r="K71" s="78" t="str">
        <f>Input!AD73</f>
        <v/>
      </c>
      <c r="L71" s="79" t="str">
        <f>Input!AE73</f>
        <v/>
      </c>
    </row>
    <row r="72" spans="1:12" x14ac:dyDescent="0.35">
      <c r="A72" s="49" t="str">
        <f>IF(AND($B72&lt;&gt;"",Input!$C$1&lt;&gt;""),Input!$C$1,"")</f>
        <v/>
      </c>
      <c r="B72" s="48" t="str">
        <f>Input!$X74</f>
        <v/>
      </c>
      <c r="C72" s="49" t="str">
        <f>Input!$Y74</f>
        <v/>
      </c>
      <c r="D72" s="49" t="str">
        <f>Input!$Z74</f>
        <v/>
      </c>
      <c r="E72" s="48" t="str">
        <f>Input!$AA74</f>
        <v/>
      </c>
      <c r="F72" s="48" t="str">
        <f>Input!W74</f>
        <v/>
      </c>
      <c r="G72" s="48" t="str">
        <f>Input!V74</f>
        <v/>
      </c>
      <c r="H72" s="48" t="str">
        <f>Input!$AG74</f>
        <v/>
      </c>
      <c r="I72" s="48" t="str">
        <f>Input!$AF74</f>
        <v/>
      </c>
      <c r="J72" s="78" t="str">
        <f>Input!AC74</f>
        <v/>
      </c>
      <c r="K72" s="78" t="str">
        <f>Input!AD74</f>
        <v/>
      </c>
      <c r="L72" s="79" t="str">
        <f>Input!AE74</f>
        <v/>
      </c>
    </row>
    <row r="73" spans="1:12" x14ac:dyDescent="0.35">
      <c r="A73" s="49" t="str">
        <f>IF(AND($B73&lt;&gt;"",Input!$C$1&lt;&gt;""),Input!$C$1,"")</f>
        <v/>
      </c>
      <c r="B73" s="48" t="str">
        <f>Input!$X75</f>
        <v/>
      </c>
      <c r="C73" s="49" t="str">
        <f>Input!$Y75</f>
        <v/>
      </c>
      <c r="D73" s="49" t="str">
        <f>Input!$Z75</f>
        <v/>
      </c>
      <c r="E73" s="48" t="str">
        <f>Input!$AA75</f>
        <v/>
      </c>
      <c r="F73" s="48" t="str">
        <f>Input!W75</f>
        <v/>
      </c>
      <c r="G73" s="48" t="str">
        <f>Input!V75</f>
        <v/>
      </c>
      <c r="H73" s="48" t="str">
        <f>Input!$AG75</f>
        <v/>
      </c>
      <c r="I73" s="48" t="str">
        <f>Input!$AF75</f>
        <v/>
      </c>
      <c r="J73" s="78" t="str">
        <f>Input!AC75</f>
        <v/>
      </c>
      <c r="K73" s="78" t="str">
        <f>Input!AD75</f>
        <v/>
      </c>
      <c r="L73" s="79" t="str">
        <f>Input!AE75</f>
        <v/>
      </c>
    </row>
    <row r="74" spans="1:12" x14ac:dyDescent="0.35">
      <c r="A74" s="49" t="str">
        <f>IF(AND($B74&lt;&gt;"",Input!$C$1&lt;&gt;""),Input!$C$1,"")</f>
        <v/>
      </c>
      <c r="B74" s="48" t="str">
        <f>Input!$X76</f>
        <v/>
      </c>
      <c r="C74" s="49" t="str">
        <f>Input!$Y76</f>
        <v/>
      </c>
      <c r="D74" s="49" t="str">
        <f>Input!$Z76</f>
        <v/>
      </c>
      <c r="E74" s="48" t="str">
        <f>Input!$AA76</f>
        <v/>
      </c>
      <c r="F74" s="48" t="str">
        <f>Input!W76</f>
        <v/>
      </c>
      <c r="G74" s="48" t="str">
        <f>Input!V76</f>
        <v/>
      </c>
      <c r="H74" s="48" t="str">
        <f>Input!$AG76</f>
        <v/>
      </c>
      <c r="I74" s="48" t="str">
        <f>Input!$AF76</f>
        <v/>
      </c>
      <c r="J74" s="78" t="str">
        <f>Input!AC76</f>
        <v/>
      </c>
      <c r="K74" s="78" t="str">
        <f>Input!AD76</f>
        <v/>
      </c>
      <c r="L74" s="79" t="str">
        <f>Input!AE76</f>
        <v/>
      </c>
    </row>
    <row r="75" spans="1:12" x14ac:dyDescent="0.35">
      <c r="A75" s="49" t="str">
        <f>IF(AND($B75&lt;&gt;"",Input!$C$1&lt;&gt;""),Input!$C$1,"")</f>
        <v/>
      </c>
      <c r="B75" s="48" t="str">
        <f>Input!$X77</f>
        <v/>
      </c>
      <c r="C75" s="49" t="str">
        <f>Input!$Y77</f>
        <v/>
      </c>
      <c r="D75" s="49" t="str">
        <f>Input!$Z77</f>
        <v/>
      </c>
      <c r="E75" s="48" t="str">
        <f>Input!$AA77</f>
        <v/>
      </c>
      <c r="F75" s="48" t="str">
        <f>Input!W77</f>
        <v/>
      </c>
      <c r="G75" s="48" t="str">
        <f>Input!V77</f>
        <v/>
      </c>
      <c r="H75" s="48" t="str">
        <f>Input!$AG77</f>
        <v/>
      </c>
      <c r="I75" s="48" t="str">
        <f>Input!$AF77</f>
        <v/>
      </c>
      <c r="J75" s="78" t="str">
        <f>Input!AC77</f>
        <v/>
      </c>
      <c r="K75" s="78" t="str">
        <f>Input!AD77</f>
        <v/>
      </c>
      <c r="L75" s="79" t="str">
        <f>Input!AE77</f>
        <v/>
      </c>
    </row>
    <row r="76" spans="1:12" x14ac:dyDescent="0.35">
      <c r="A76" s="49" t="str">
        <f>IF(AND($B76&lt;&gt;"",Input!$C$1&lt;&gt;""),Input!$C$1,"")</f>
        <v/>
      </c>
      <c r="B76" s="48" t="str">
        <f>Input!$X78</f>
        <v/>
      </c>
      <c r="C76" s="49" t="str">
        <f>Input!$Y78</f>
        <v/>
      </c>
      <c r="D76" s="49" t="str">
        <f>Input!$Z78</f>
        <v/>
      </c>
      <c r="E76" s="48" t="str">
        <f>Input!$AA78</f>
        <v/>
      </c>
      <c r="F76" s="48" t="str">
        <f>Input!W78</f>
        <v/>
      </c>
      <c r="G76" s="48" t="str">
        <f>Input!V78</f>
        <v/>
      </c>
      <c r="H76" s="48" t="str">
        <f>Input!$AG78</f>
        <v/>
      </c>
      <c r="I76" s="48" t="str">
        <f>Input!$AF78</f>
        <v/>
      </c>
      <c r="J76" s="78" t="str">
        <f>Input!AC78</f>
        <v/>
      </c>
      <c r="K76" s="78" t="str">
        <f>Input!AD78</f>
        <v/>
      </c>
      <c r="L76" s="79" t="str">
        <f>Input!AE78</f>
        <v/>
      </c>
    </row>
    <row r="77" spans="1:12" x14ac:dyDescent="0.35">
      <c r="A77" s="49" t="str">
        <f>IF(AND($B77&lt;&gt;"",Input!$C$1&lt;&gt;""),Input!$C$1,"")</f>
        <v/>
      </c>
      <c r="B77" s="48" t="str">
        <f>Input!$X79</f>
        <v/>
      </c>
      <c r="C77" s="49" t="str">
        <f>Input!$Y79</f>
        <v/>
      </c>
      <c r="D77" s="49" t="str">
        <f>Input!$Z79</f>
        <v/>
      </c>
      <c r="E77" s="48" t="str">
        <f>Input!$AA79</f>
        <v/>
      </c>
      <c r="F77" s="48" t="str">
        <f>Input!W79</f>
        <v/>
      </c>
      <c r="G77" s="48" t="str">
        <f>Input!V79</f>
        <v/>
      </c>
      <c r="H77" s="48" t="str">
        <f>Input!$AG79</f>
        <v/>
      </c>
      <c r="I77" s="48" t="str">
        <f>Input!$AF79</f>
        <v/>
      </c>
      <c r="J77" s="78" t="str">
        <f>Input!AC79</f>
        <v/>
      </c>
      <c r="K77" s="78" t="str">
        <f>Input!AD79</f>
        <v/>
      </c>
      <c r="L77" s="79" t="str">
        <f>Input!AE79</f>
        <v/>
      </c>
    </row>
    <row r="78" spans="1:12" x14ac:dyDescent="0.35">
      <c r="A78" s="49" t="str">
        <f>IF(AND($B78&lt;&gt;"",Input!$C$1&lt;&gt;""),Input!$C$1,"")</f>
        <v/>
      </c>
      <c r="B78" s="48" t="str">
        <f>Input!$X80</f>
        <v/>
      </c>
      <c r="C78" s="49" t="str">
        <f>Input!$Y80</f>
        <v/>
      </c>
      <c r="D78" s="49" t="str">
        <f>Input!$Z80</f>
        <v/>
      </c>
      <c r="E78" s="48" t="str">
        <f>Input!$AA80</f>
        <v/>
      </c>
      <c r="F78" s="48" t="str">
        <f>Input!W80</f>
        <v/>
      </c>
      <c r="G78" s="48" t="str">
        <f>Input!V80</f>
        <v/>
      </c>
      <c r="H78" s="48" t="str">
        <f>Input!$AG80</f>
        <v/>
      </c>
      <c r="I78" s="48" t="str">
        <f>Input!$AF80</f>
        <v/>
      </c>
      <c r="J78" s="78" t="str">
        <f>Input!AC80</f>
        <v/>
      </c>
      <c r="K78" s="78" t="str">
        <f>Input!AD80</f>
        <v/>
      </c>
      <c r="L78" s="79" t="str">
        <f>Input!AE80</f>
        <v/>
      </c>
    </row>
    <row r="79" spans="1:12" x14ac:dyDescent="0.35">
      <c r="A79" s="49" t="str">
        <f>IF(AND($B79&lt;&gt;"",Input!$C$1&lt;&gt;""),Input!$C$1,"")</f>
        <v/>
      </c>
      <c r="B79" s="48" t="str">
        <f>Input!$X81</f>
        <v/>
      </c>
      <c r="C79" s="49" t="str">
        <f>Input!$Y81</f>
        <v/>
      </c>
      <c r="D79" s="49" t="str">
        <f>Input!$Z81</f>
        <v/>
      </c>
      <c r="E79" s="48" t="str">
        <f>Input!$AA81</f>
        <v/>
      </c>
      <c r="F79" s="48" t="str">
        <f>Input!W81</f>
        <v/>
      </c>
      <c r="G79" s="48" t="str">
        <f>Input!V81</f>
        <v/>
      </c>
      <c r="H79" s="48" t="str">
        <f>Input!$AG81</f>
        <v/>
      </c>
      <c r="I79" s="48" t="str">
        <f>Input!$AF81</f>
        <v/>
      </c>
      <c r="J79" s="78" t="str">
        <f>Input!AC81</f>
        <v/>
      </c>
      <c r="K79" s="78" t="str">
        <f>Input!AD81</f>
        <v/>
      </c>
      <c r="L79" s="79" t="str">
        <f>Input!AE81</f>
        <v/>
      </c>
    </row>
    <row r="80" spans="1:12" x14ac:dyDescent="0.35">
      <c r="A80" s="49" t="str">
        <f>IF(AND($B80&lt;&gt;"",Input!$C$1&lt;&gt;""),Input!$C$1,"")</f>
        <v/>
      </c>
      <c r="B80" s="48" t="str">
        <f>Input!$X82</f>
        <v/>
      </c>
      <c r="C80" s="49" t="str">
        <f>Input!$Y82</f>
        <v/>
      </c>
      <c r="D80" s="49" t="str">
        <f>Input!$Z82</f>
        <v/>
      </c>
      <c r="E80" s="48" t="str">
        <f>Input!$AA82</f>
        <v/>
      </c>
      <c r="F80" s="48" t="str">
        <f>Input!W82</f>
        <v/>
      </c>
      <c r="G80" s="48" t="str">
        <f>Input!V82</f>
        <v/>
      </c>
      <c r="H80" s="48" t="str">
        <f>Input!$AG82</f>
        <v/>
      </c>
      <c r="I80" s="48" t="str">
        <f>Input!$AF82</f>
        <v/>
      </c>
      <c r="J80" s="78" t="str">
        <f>Input!AC82</f>
        <v/>
      </c>
      <c r="K80" s="78" t="str">
        <f>Input!AD82</f>
        <v/>
      </c>
      <c r="L80" s="79" t="str">
        <f>Input!AE82</f>
        <v/>
      </c>
    </row>
    <row r="81" spans="1:12" x14ac:dyDescent="0.35">
      <c r="A81" s="49" t="str">
        <f>IF(AND($B81&lt;&gt;"",Input!$C$1&lt;&gt;""),Input!$C$1,"")</f>
        <v/>
      </c>
      <c r="B81" s="48" t="str">
        <f>Input!$X83</f>
        <v/>
      </c>
      <c r="C81" s="49" t="str">
        <f>Input!$Y83</f>
        <v/>
      </c>
      <c r="D81" s="49" t="str">
        <f>Input!$Z83</f>
        <v/>
      </c>
      <c r="E81" s="48" t="str">
        <f>Input!$AA83</f>
        <v/>
      </c>
      <c r="F81" s="48" t="str">
        <f>Input!W83</f>
        <v/>
      </c>
      <c r="G81" s="48" t="str">
        <f>Input!V83</f>
        <v/>
      </c>
      <c r="H81" s="48" t="str">
        <f>Input!$AG83</f>
        <v/>
      </c>
      <c r="I81" s="48" t="str">
        <f>Input!$AF83</f>
        <v/>
      </c>
      <c r="J81" s="78" t="str">
        <f>Input!AC83</f>
        <v/>
      </c>
      <c r="K81" s="78" t="str">
        <f>Input!AD83</f>
        <v/>
      </c>
      <c r="L81" s="79" t="str">
        <f>Input!AE83</f>
        <v/>
      </c>
    </row>
    <row r="82" spans="1:12" x14ac:dyDescent="0.35">
      <c r="A82" s="49" t="str">
        <f>IF(AND($B82&lt;&gt;"",Input!$C$1&lt;&gt;""),Input!$C$1,"")</f>
        <v/>
      </c>
      <c r="B82" s="48" t="str">
        <f>Input!$X84</f>
        <v/>
      </c>
      <c r="C82" s="49" t="str">
        <f>Input!$Y84</f>
        <v/>
      </c>
      <c r="D82" s="49" t="str">
        <f>Input!$Z84</f>
        <v/>
      </c>
      <c r="E82" s="48" t="str">
        <f>Input!$AA84</f>
        <v/>
      </c>
      <c r="F82" s="48" t="str">
        <f>Input!W84</f>
        <v/>
      </c>
      <c r="G82" s="48" t="str">
        <f>Input!V84</f>
        <v/>
      </c>
      <c r="H82" s="48" t="str">
        <f>Input!$AG84</f>
        <v/>
      </c>
      <c r="I82" s="48" t="str">
        <f>Input!$AF84</f>
        <v/>
      </c>
      <c r="J82" s="78" t="str">
        <f>Input!AC84</f>
        <v/>
      </c>
      <c r="K82" s="78" t="str">
        <f>Input!AD84</f>
        <v/>
      </c>
      <c r="L82" s="79" t="str">
        <f>Input!AE84</f>
        <v/>
      </c>
    </row>
    <row r="83" spans="1:12" x14ac:dyDescent="0.35">
      <c r="A83" s="49" t="str">
        <f>IF(AND($B83&lt;&gt;"",Input!$C$1&lt;&gt;""),Input!$C$1,"")</f>
        <v/>
      </c>
      <c r="B83" s="48" t="str">
        <f>Input!$X85</f>
        <v/>
      </c>
      <c r="C83" s="49" t="str">
        <f>Input!$Y85</f>
        <v/>
      </c>
      <c r="D83" s="49" t="str">
        <f>Input!$Z85</f>
        <v/>
      </c>
      <c r="E83" s="48" t="str">
        <f>Input!$AA85</f>
        <v/>
      </c>
      <c r="F83" s="48" t="str">
        <f>Input!W85</f>
        <v/>
      </c>
      <c r="G83" s="48" t="str">
        <f>Input!V85</f>
        <v/>
      </c>
      <c r="H83" s="48" t="str">
        <f>Input!$AG85</f>
        <v/>
      </c>
      <c r="I83" s="48" t="str">
        <f>Input!$AF85</f>
        <v/>
      </c>
      <c r="J83" s="78" t="str">
        <f>Input!AC85</f>
        <v/>
      </c>
      <c r="K83" s="78" t="str">
        <f>Input!AD85</f>
        <v/>
      </c>
      <c r="L83" s="79" t="str">
        <f>Input!AE85</f>
        <v/>
      </c>
    </row>
    <row r="84" spans="1:12" x14ac:dyDescent="0.35">
      <c r="A84" s="49" t="str">
        <f>IF(AND($B84&lt;&gt;"",Input!$C$1&lt;&gt;""),Input!$C$1,"")</f>
        <v/>
      </c>
      <c r="B84" s="48" t="str">
        <f>Input!$X86</f>
        <v/>
      </c>
      <c r="C84" s="49" t="str">
        <f>Input!$Y86</f>
        <v/>
      </c>
      <c r="D84" s="49" t="str">
        <f>Input!$Z86</f>
        <v/>
      </c>
      <c r="E84" s="48" t="str">
        <f>Input!$AA86</f>
        <v/>
      </c>
      <c r="F84" s="48" t="str">
        <f>Input!W86</f>
        <v/>
      </c>
      <c r="G84" s="48" t="str">
        <f>Input!V86</f>
        <v/>
      </c>
      <c r="H84" s="48" t="str">
        <f>Input!$AG86</f>
        <v/>
      </c>
      <c r="I84" s="48" t="str">
        <f>Input!$AF86</f>
        <v/>
      </c>
      <c r="J84" s="78" t="str">
        <f>Input!AC86</f>
        <v/>
      </c>
      <c r="K84" s="78" t="str">
        <f>Input!AD86</f>
        <v/>
      </c>
      <c r="L84" s="79" t="str">
        <f>Input!AE86</f>
        <v/>
      </c>
    </row>
    <row r="85" spans="1:12" x14ac:dyDescent="0.35">
      <c r="A85" s="49" t="str">
        <f>IF(AND($B85&lt;&gt;"",Input!$C$1&lt;&gt;""),Input!$C$1,"")</f>
        <v/>
      </c>
      <c r="B85" s="48" t="str">
        <f>Input!$X87</f>
        <v/>
      </c>
      <c r="C85" s="49" t="str">
        <f>Input!$Y87</f>
        <v/>
      </c>
      <c r="D85" s="49" t="str">
        <f>Input!$Z87</f>
        <v/>
      </c>
      <c r="E85" s="48" t="str">
        <f>Input!$AA87</f>
        <v/>
      </c>
      <c r="F85" s="48" t="str">
        <f>Input!W87</f>
        <v/>
      </c>
      <c r="G85" s="48" t="str">
        <f>Input!V87</f>
        <v/>
      </c>
      <c r="H85" s="48" t="str">
        <f>Input!$AG87</f>
        <v/>
      </c>
      <c r="I85" s="48" t="str">
        <f>Input!$AF87</f>
        <v/>
      </c>
      <c r="J85" s="78" t="str">
        <f>Input!AC87</f>
        <v/>
      </c>
      <c r="K85" s="78" t="str">
        <f>Input!AD87</f>
        <v/>
      </c>
      <c r="L85" s="79" t="str">
        <f>Input!AE87</f>
        <v/>
      </c>
    </row>
    <row r="86" spans="1:12" x14ac:dyDescent="0.35">
      <c r="A86" s="49" t="str">
        <f>IF(AND($B86&lt;&gt;"",Input!$C$1&lt;&gt;""),Input!$C$1,"")</f>
        <v/>
      </c>
      <c r="B86" s="48" t="str">
        <f>Input!$X88</f>
        <v/>
      </c>
      <c r="C86" s="49" t="str">
        <f>Input!$Y88</f>
        <v/>
      </c>
      <c r="D86" s="49" t="str">
        <f>Input!$Z88</f>
        <v/>
      </c>
      <c r="E86" s="48" t="str">
        <f>Input!$AA88</f>
        <v/>
      </c>
      <c r="F86" s="48" t="str">
        <f>Input!W88</f>
        <v/>
      </c>
      <c r="G86" s="48" t="str">
        <f>Input!V88</f>
        <v/>
      </c>
      <c r="H86" s="48" t="str">
        <f>Input!$AG88</f>
        <v/>
      </c>
      <c r="I86" s="48" t="str">
        <f>Input!$AF88</f>
        <v/>
      </c>
      <c r="J86" s="78" t="str">
        <f>Input!AC88</f>
        <v/>
      </c>
      <c r="K86" s="78" t="str">
        <f>Input!AD88</f>
        <v/>
      </c>
      <c r="L86" s="79" t="str">
        <f>Input!AE88</f>
        <v/>
      </c>
    </row>
    <row r="87" spans="1:12" x14ac:dyDescent="0.35">
      <c r="A87" s="49" t="str">
        <f>IF(AND($B87&lt;&gt;"",Input!$C$1&lt;&gt;""),Input!$C$1,"")</f>
        <v/>
      </c>
      <c r="B87" s="48" t="str">
        <f>Input!$X89</f>
        <v/>
      </c>
      <c r="C87" s="49" t="str">
        <f>Input!$Y89</f>
        <v/>
      </c>
      <c r="D87" s="49" t="str">
        <f>Input!$Z89</f>
        <v/>
      </c>
      <c r="E87" s="48" t="str">
        <f>Input!$AA89</f>
        <v/>
      </c>
      <c r="F87" s="48" t="str">
        <f>Input!W89</f>
        <v/>
      </c>
      <c r="G87" s="48" t="str">
        <f>Input!V89</f>
        <v/>
      </c>
      <c r="H87" s="48" t="str">
        <f>Input!$AG89</f>
        <v/>
      </c>
      <c r="I87" s="48" t="str">
        <f>Input!$AF89</f>
        <v/>
      </c>
      <c r="J87" s="78" t="str">
        <f>Input!AC89</f>
        <v/>
      </c>
      <c r="K87" s="78" t="str">
        <f>Input!AD89</f>
        <v/>
      </c>
      <c r="L87" s="79" t="str">
        <f>Input!AE89</f>
        <v/>
      </c>
    </row>
    <row r="88" spans="1:12" x14ac:dyDescent="0.35">
      <c r="A88" s="49" t="str">
        <f>IF(AND($B88&lt;&gt;"",Input!$C$1&lt;&gt;""),Input!$C$1,"")</f>
        <v/>
      </c>
      <c r="B88" s="48" t="str">
        <f>Input!$X90</f>
        <v/>
      </c>
      <c r="C88" s="49" t="str">
        <f>Input!$Y90</f>
        <v/>
      </c>
      <c r="D88" s="49" t="str">
        <f>Input!$Z90</f>
        <v/>
      </c>
      <c r="E88" s="48" t="str">
        <f>Input!$AA90</f>
        <v/>
      </c>
      <c r="F88" s="48" t="str">
        <f>Input!W90</f>
        <v/>
      </c>
      <c r="G88" s="48" t="str">
        <f>Input!V90</f>
        <v/>
      </c>
      <c r="H88" s="48" t="str">
        <f>Input!$AG90</f>
        <v/>
      </c>
      <c r="I88" s="48" t="str">
        <f>Input!$AF90</f>
        <v/>
      </c>
      <c r="J88" s="78" t="str">
        <f>Input!AC90</f>
        <v/>
      </c>
      <c r="K88" s="78" t="str">
        <f>Input!AD90</f>
        <v/>
      </c>
      <c r="L88" s="79" t="str">
        <f>Input!AE90</f>
        <v/>
      </c>
    </row>
    <row r="89" spans="1:12" x14ac:dyDescent="0.35">
      <c r="A89" s="49" t="str">
        <f>IF(AND($B89&lt;&gt;"",Input!$C$1&lt;&gt;""),Input!$C$1,"")</f>
        <v/>
      </c>
      <c r="B89" s="48" t="str">
        <f>Input!$X91</f>
        <v/>
      </c>
      <c r="C89" s="49" t="str">
        <f>Input!$Y91</f>
        <v/>
      </c>
      <c r="D89" s="49" t="str">
        <f>Input!$Z91</f>
        <v/>
      </c>
      <c r="E89" s="48" t="str">
        <f>Input!$AA91</f>
        <v/>
      </c>
      <c r="F89" s="48" t="str">
        <f>Input!W91</f>
        <v/>
      </c>
      <c r="G89" s="48" t="str">
        <f>Input!V91</f>
        <v/>
      </c>
      <c r="H89" s="48" t="str">
        <f>Input!$AG91</f>
        <v/>
      </c>
      <c r="I89" s="48" t="str">
        <f>Input!$AF91</f>
        <v/>
      </c>
      <c r="J89" s="78" t="str">
        <f>Input!AC91</f>
        <v/>
      </c>
      <c r="K89" s="78" t="str">
        <f>Input!AD91</f>
        <v/>
      </c>
      <c r="L89" s="79" t="str">
        <f>Input!AE91</f>
        <v/>
      </c>
    </row>
    <row r="90" spans="1:12" x14ac:dyDescent="0.35">
      <c r="A90" s="49" t="str">
        <f>IF(AND($B90&lt;&gt;"",Input!$C$1&lt;&gt;""),Input!$C$1,"")</f>
        <v/>
      </c>
      <c r="B90" s="48" t="str">
        <f>Input!$X92</f>
        <v/>
      </c>
      <c r="C90" s="49" t="str">
        <f>Input!$Y92</f>
        <v/>
      </c>
      <c r="D90" s="49" t="str">
        <f>Input!$Z92</f>
        <v/>
      </c>
      <c r="E90" s="48" t="str">
        <f>Input!$AA92</f>
        <v/>
      </c>
      <c r="F90" s="48" t="str">
        <f>Input!W92</f>
        <v/>
      </c>
      <c r="G90" s="48" t="str">
        <f>Input!V92</f>
        <v/>
      </c>
      <c r="H90" s="48" t="str">
        <f>Input!$AG92</f>
        <v/>
      </c>
      <c r="I90" s="48" t="str">
        <f>Input!$AF92</f>
        <v/>
      </c>
      <c r="J90" s="78" t="str">
        <f>Input!AC92</f>
        <v/>
      </c>
      <c r="K90" s="78" t="str">
        <f>Input!AD92</f>
        <v/>
      </c>
      <c r="L90" s="79" t="str">
        <f>Input!AE92</f>
        <v/>
      </c>
    </row>
    <row r="91" spans="1:12" x14ac:dyDescent="0.35">
      <c r="A91" s="49" t="str">
        <f>IF(AND($B91&lt;&gt;"",Input!$C$1&lt;&gt;""),Input!$C$1,"")</f>
        <v/>
      </c>
      <c r="B91" s="48" t="str">
        <f>Input!$X93</f>
        <v/>
      </c>
      <c r="C91" s="49" t="str">
        <f>Input!$Y93</f>
        <v/>
      </c>
      <c r="D91" s="49" t="str">
        <f>Input!$Z93</f>
        <v/>
      </c>
      <c r="E91" s="48" t="str">
        <f>Input!$AA93</f>
        <v/>
      </c>
      <c r="F91" s="48" t="str">
        <f>Input!W93</f>
        <v/>
      </c>
      <c r="G91" s="48" t="str">
        <f>Input!V93</f>
        <v/>
      </c>
      <c r="H91" s="48" t="str">
        <f>Input!$AG93</f>
        <v/>
      </c>
      <c r="I91" s="48" t="str">
        <f>Input!$AF93</f>
        <v/>
      </c>
      <c r="J91" s="78" t="str">
        <f>Input!AC93</f>
        <v/>
      </c>
      <c r="K91" s="78" t="str">
        <f>Input!AD93</f>
        <v/>
      </c>
      <c r="L91" s="79" t="str">
        <f>Input!AE93</f>
        <v/>
      </c>
    </row>
    <row r="92" spans="1:12" x14ac:dyDescent="0.35">
      <c r="A92" s="49" t="str">
        <f>IF(AND($B92&lt;&gt;"",Input!$C$1&lt;&gt;""),Input!$C$1,"")</f>
        <v/>
      </c>
      <c r="B92" s="48" t="str">
        <f>Input!$X94</f>
        <v/>
      </c>
      <c r="C92" s="49" t="str">
        <f>Input!$Y94</f>
        <v/>
      </c>
      <c r="D92" s="49" t="str">
        <f>Input!$Z94</f>
        <v/>
      </c>
      <c r="E92" s="48" t="str">
        <f>Input!$AA94</f>
        <v/>
      </c>
      <c r="F92" s="48" t="str">
        <f>Input!W94</f>
        <v/>
      </c>
      <c r="G92" s="48" t="str">
        <f>Input!V94</f>
        <v/>
      </c>
      <c r="H92" s="48" t="str">
        <f>Input!$AG94</f>
        <v/>
      </c>
      <c r="I92" s="48" t="str">
        <f>Input!$AF94</f>
        <v/>
      </c>
      <c r="J92" s="78" t="str">
        <f>Input!AC94</f>
        <v/>
      </c>
      <c r="K92" s="78" t="str">
        <f>Input!AD94</f>
        <v/>
      </c>
      <c r="L92" s="79" t="str">
        <f>Input!AE94</f>
        <v/>
      </c>
    </row>
    <row r="93" spans="1:12" x14ac:dyDescent="0.35">
      <c r="A93" s="49" t="str">
        <f>IF(AND($B93&lt;&gt;"",Input!$C$1&lt;&gt;""),Input!$C$1,"")</f>
        <v/>
      </c>
      <c r="B93" s="48" t="str">
        <f>Input!$X95</f>
        <v/>
      </c>
      <c r="C93" s="49" t="str">
        <f>Input!$Y95</f>
        <v/>
      </c>
      <c r="D93" s="49" t="str">
        <f>Input!$Z95</f>
        <v/>
      </c>
      <c r="E93" s="48" t="str">
        <f>Input!$AA95</f>
        <v/>
      </c>
      <c r="F93" s="48" t="str">
        <f>Input!W95</f>
        <v/>
      </c>
      <c r="G93" s="48" t="str">
        <f>Input!V95</f>
        <v/>
      </c>
      <c r="H93" s="48" t="str">
        <f>Input!$AG95</f>
        <v/>
      </c>
      <c r="I93" s="48" t="str">
        <f>Input!$AF95</f>
        <v/>
      </c>
      <c r="J93" s="78" t="str">
        <f>Input!AC95</f>
        <v/>
      </c>
      <c r="K93" s="78" t="str">
        <f>Input!AD95</f>
        <v/>
      </c>
      <c r="L93" s="79" t="str">
        <f>Input!AE95</f>
        <v/>
      </c>
    </row>
    <row r="94" spans="1:12" x14ac:dyDescent="0.35">
      <c r="A94" s="49" t="str">
        <f>IF(AND($B94&lt;&gt;"",Input!$C$1&lt;&gt;""),Input!$C$1,"")</f>
        <v/>
      </c>
      <c r="B94" s="48" t="str">
        <f>Input!$X96</f>
        <v/>
      </c>
      <c r="C94" s="49" t="str">
        <f>Input!$Y96</f>
        <v/>
      </c>
      <c r="D94" s="49" t="str">
        <f>Input!$Z96</f>
        <v/>
      </c>
      <c r="E94" s="48" t="str">
        <f>Input!$AA96</f>
        <v/>
      </c>
      <c r="F94" s="48" t="str">
        <f>Input!W96</f>
        <v/>
      </c>
      <c r="G94" s="48" t="str">
        <f>Input!V96</f>
        <v/>
      </c>
      <c r="H94" s="48" t="str">
        <f>Input!$AG96</f>
        <v/>
      </c>
      <c r="I94" s="48" t="str">
        <f>Input!$AF96</f>
        <v/>
      </c>
      <c r="J94" s="78" t="str">
        <f>Input!AC96</f>
        <v/>
      </c>
      <c r="K94" s="78" t="str">
        <f>Input!AD96</f>
        <v/>
      </c>
      <c r="L94" s="79" t="str">
        <f>Input!AE96</f>
        <v/>
      </c>
    </row>
    <row r="95" spans="1:12" x14ac:dyDescent="0.35">
      <c r="A95" s="49" t="str">
        <f>IF(AND($B95&lt;&gt;"",Input!$C$1&lt;&gt;""),Input!$C$1,"")</f>
        <v/>
      </c>
      <c r="B95" s="48" t="str">
        <f>Input!$X97</f>
        <v/>
      </c>
      <c r="C95" s="49" t="str">
        <f>Input!$Y97</f>
        <v/>
      </c>
      <c r="D95" s="49" t="str">
        <f>Input!$Z97</f>
        <v/>
      </c>
      <c r="E95" s="48" t="str">
        <f>Input!$AA97</f>
        <v/>
      </c>
      <c r="F95" s="48" t="str">
        <f>Input!W97</f>
        <v/>
      </c>
      <c r="G95" s="48" t="str">
        <f>Input!V97</f>
        <v/>
      </c>
      <c r="H95" s="48" t="str">
        <f>Input!$AG97</f>
        <v/>
      </c>
      <c r="I95" s="48" t="str">
        <f>Input!$AF97</f>
        <v/>
      </c>
      <c r="J95" s="78" t="str">
        <f>Input!AC97</f>
        <v/>
      </c>
      <c r="K95" s="78" t="str">
        <f>Input!AD97</f>
        <v/>
      </c>
      <c r="L95" s="79" t="str">
        <f>Input!AE97</f>
        <v/>
      </c>
    </row>
    <row r="96" spans="1:12" x14ac:dyDescent="0.35">
      <c r="A96" s="49" t="str">
        <f>IF(AND($B96&lt;&gt;"",Input!$C$1&lt;&gt;""),Input!$C$1,"")</f>
        <v/>
      </c>
      <c r="B96" s="48" t="str">
        <f>Input!$X98</f>
        <v/>
      </c>
      <c r="C96" s="49" t="str">
        <f>Input!$Y98</f>
        <v/>
      </c>
      <c r="D96" s="49" t="str">
        <f>Input!$Z98</f>
        <v/>
      </c>
      <c r="E96" s="48" t="str">
        <f>Input!$AA98</f>
        <v/>
      </c>
      <c r="F96" s="48" t="str">
        <f>Input!W98</f>
        <v/>
      </c>
      <c r="G96" s="48" t="str">
        <f>Input!V98</f>
        <v/>
      </c>
      <c r="H96" s="48" t="str">
        <f>Input!$AG98</f>
        <v/>
      </c>
      <c r="I96" s="48" t="str">
        <f>Input!$AF98</f>
        <v/>
      </c>
      <c r="J96" s="78" t="str">
        <f>Input!AC98</f>
        <v/>
      </c>
      <c r="K96" s="78" t="str">
        <f>Input!AD98</f>
        <v/>
      </c>
      <c r="L96" s="79" t="str">
        <f>Input!AE98</f>
        <v/>
      </c>
    </row>
    <row r="97" spans="1:12" x14ac:dyDescent="0.35">
      <c r="A97" s="49" t="str">
        <f>IF(AND($B97&lt;&gt;"",Input!$C$1&lt;&gt;""),Input!$C$1,"")</f>
        <v/>
      </c>
      <c r="B97" s="48" t="str">
        <f>Input!$X99</f>
        <v/>
      </c>
      <c r="C97" s="49" t="str">
        <f>Input!$Y99</f>
        <v/>
      </c>
      <c r="D97" s="49" t="str">
        <f>Input!$Z99</f>
        <v/>
      </c>
      <c r="E97" s="48" t="str">
        <f>Input!$AA99</f>
        <v/>
      </c>
      <c r="F97" s="48" t="str">
        <f>Input!W99</f>
        <v/>
      </c>
      <c r="G97" s="48" t="str">
        <f>Input!V99</f>
        <v/>
      </c>
      <c r="H97" s="48" t="str">
        <f>Input!$AG99</f>
        <v/>
      </c>
      <c r="I97" s="48" t="str">
        <f>Input!$AF99</f>
        <v/>
      </c>
      <c r="J97" s="78" t="str">
        <f>Input!AC99</f>
        <v/>
      </c>
      <c r="K97" s="78" t="str">
        <f>Input!AD99</f>
        <v/>
      </c>
      <c r="L97" s="79" t="str">
        <f>Input!AE99</f>
        <v/>
      </c>
    </row>
    <row r="98" spans="1:12" x14ac:dyDescent="0.35">
      <c r="A98" s="49" t="str">
        <f>IF(AND($B98&lt;&gt;"",Input!$C$1&lt;&gt;""),Input!$C$1,"")</f>
        <v/>
      </c>
      <c r="B98" s="48" t="str">
        <f>Input!$X100</f>
        <v/>
      </c>
      <c r="C98" s="49" t="str">
        <f>Input!$Y100</f>
        <v/>
      </c>
      <c r="D98" s="49" t="str">
        <f>Input!$Z100</f>
        <v/>
      </c>
      <c r="E98" s="48" t="str">
        <f>Input!$AA100</f>
        <v/>
      </c>
      <c r="F98" s="48" t="str">
        <f>Input!W100</f>
        <v/>
      </c>
      <c r="G98" s="48" t="str">
        <f>Input!V100</f>
        <v/>
      </c>
      <c r="H98" s="48" t="str">
        <f>Input!$AG100</f>
        <v/>
      </c>
      <c r="I98" s="48" t="str">
        <f>Input!$AF100</f>
        <v/>
      </c>
      <c r="J98" s="78" t="str">
        <f>Input!AC100</f>
        <v/>
      </c>
      <c r="K98" s="78" t="str">
        <f>Input!AD100</f>
        <v/>
      </c>
      <c r="L98" s="79" t="str">
        <f>Input!AE100</f>
        <v/>
      </c>
    </row>
    <row r="99" spans="1:12" x14ac:dyDescent="0.35">
      <c r="A99" s="49" t="str">
        <f>IF(AND($B99&lt;&gt;"",Input!$C$1&lt;&gt;""),Input!$C$1,"")</f>
        <v/>
      </c>
      <c r="B99" s="48" t="str">
        <f>Input!$X101</f>
        <v/>
      </c>
      <c r="C99" s="49" t="str">
        <f>Input!$Y101</f>
        <v/>
      </c>
      <c r="D99" s="49" t="str">
        <f>Input!$Z101</f>
        <v/>
      </c>
      <c r="E99" s="48" t="str">
        <f>Input!$AA101</f>
        <v/>
      </c>
      <c r="F99" s="48" t="str">
        <f>Input!W101</f>
        <v/>
      </c>
      <c r="G99" s="48" t="str">
        <f>Input!V101</f>
        <v/>
      </c>
      <c r="H99" s="48" t="str">
        <f>Input!$AG101</f>
        <v/>
      </c>
      <c r="I99" s="48" t="str">
        <f>Input!$AF101</f>
        <v/>
      </c>
      <c r="J99" s="78" t="str">
        <f>Input!AC101</f>
        <v/>
      </c>
      <c r="K99" s="78" t="str">
        <f>Input!AD101</f>
        <v/>
      </c>
      <c r="L99" s="79" t="str">
        <f>Input!AE101</f>
        <v/>
      </c>
    </row>
    <row r="100" spans="1:12" x14ac:dyDescent="0.35">
      <c r="A100" s="49" t="str">
        <f>IF(AND($B100&lt;&gt;"",Input!$C$1&lt;&gt;""),Input!$C$1,"")</f>
        <v/>
      </c>
      <c r="B100" s="48" t="str">
        <f>Input!$X102</f>
        <v/>
      </c>
      <c r="C100" s="49" t="str">
        <f>Input!$Y102</f>
        <v/>
      </c>
      <c r="D100" s="49" t="str">
        <f>Input!$Z102</f>
        <v/>
      </c>
      <c r="E100" s="48" t="str">
        <f>Input!$AA102</f>
        <v/>
      </c>
      <c r="F100" s="48" t="str">
        <f>Input!W102</f>
        <v/>
      </c>
      <c r="G100" s="48" t="str">
        <f>Input!V102</f>
        <v/>
      </c>
      <c r="H100" s="48" t="str">
        <f>Input!$AG102</f>
        <v/>
      </c>
      <c r="I100" s="48" t="str">
        <f>Input!$AF102</f>
        <v/>
      </c>
      <c r="J100" s="78" t="str">
        <f>Input!AC102</f>
        <v/>
      </c>
      <c r="K100" s="78" t="str">
        <f>Input!AD102</f>
        <v/>
      </c>
      <c r="L100" s="79" t="str">
        <f>Input!AE102</f>
        <v/>
      </c>
    </row>
    <row r="101" spans="1:12" x14ac:dyDescent="0.35">
      <c r="A101" s="49" t="str">
        <f>IF(AND($B101&lt;&gt;"",Input!$C$1&lt;&gt;""),Input!$C$1,"")</f>
        <v/>
      </c>
      <c r="B101" s="48" t="str">
        <f>Input!$X103</f>
        <v/>
      </c>
      <c r="C101" s="49" t="str">
        <f>Input!$Y103</f>
        <v/>
      </c>
      <c r="D101" s="49" t="str">
        <f>Input!$Z103</f>
        <v/>
      </c>
      <c r="E101" s="48" t="str">
        <f>Input!$AA103</f>
        <v/>
      </c>
      <c r="F101" s="48" t="str">
        <f>Input!W103</f>
        <v/>
      </c>
      <c r="G101" s="48" t="str">
        <f>Input!V103</f>
        <v/>
      </c>
      <c r="H101" s="48" t="str">
        <f>Input!$AG103</f>
        <v/>
      </c>
      <c r="I101" s="48" t="str">
        <f>Input!$AF103</f>
        <v/>
      </c>
      <c r="J101" s="78" t="str">
        <f>Input!AC103</f>
        <v/>
      </c>
      <c r="K101" s="78" t="str">
        <f>Input!AD103</f>
        <v/>
      </c>
      <c r="L101" s="79" t="str">
        <f>Input!AE103</f>
        <v/>
      </c>
    </row>
    <row r="102" spans="1:12" x14ac:dyDescent="0.35">
      <c r="A102" s="49" t="str">
        <f>IF(AND($B102&lt;&gt;"",Input!$C$1&lt;&gt;""),Input!$C$1,"")</f>
        <v/>
      </c>
      <c r="B102" s="48" t="str">
        <f>Input!$X104</f>
        <v/>
      </c>
      <c r="C102" s="49" t="str">
        <f>Input!$Y104</f>
        <v/>
      </c>
      <c r="D102" s="49" t="str">
        <f>Input!$Z104</f>
        <v/>
      </c>
      <c r="E102" s="48" t="str">
        <f>Input!$AA104</f>
        <v/>
      </c>
      <c r="F102" s="48" t="str">
        <f>Input!W104</f>
        <v/>
      </c>
      <c r="G102" s="48" t="str">
        <f>Input!V104</f>
        <v/>
      </c>
      <c r="H102" s="48" t="str">
        <f>Input!$AG104</f>
        <v/>
      </c>
      <c r="I102" s="48" t="str">
        <f>Input!$AF104</f>
        <v/>
      </c>
      <c r="J102" s="78" t="str">
        <f>Input!AC104</f>
        <v/>
      </c>
      <c r="K102" s="78" t="str">
        <f>Input!AD104</f>
        <v/>
      </c>
      <c r="L102" s="79" t="str">
        <f>Input!AE104</f>
        <v/>
      </c>
    </row>
    <row r="103" spans="1:12" x14ac:dyDescent="0.35">
      <c r="A103" s="49" t="str">
        <f>IF(AND($B103&lt;&gt;"",Input!$C$1&lt;&gt;""),Input!$C$1,"")</f>
        <v/>
      </c>
      <c r="B103" s="48" t="str">
        <f>Input!$X105</f>
        <v/>
      </c>
      <c r="C103" s="49" t="str">
        <f>Input!$Y105</f>
        <v/>
      </c>
      <c r="D103" s="49" t="str">
        <f>Input!$Z105</f>
        <v/>
      </c>
      <c r="E103" s="48" t="str">
        <f>Input!$AA105</f>
        <v/>
      </c>
      <c r="F103" s="48" t="str">
        <f>Input!W105</f>
        <v/>
      </c>
      <c r="G103" s="48" t="str">
        <f>Input!V105</f>
        <v/>
      </c>
      <c r="H103" s="48" t="str">
        <f>Input!$AG105</f>
        <v/>
      </c>
      <c r="I103" s="48" t="str">
        <f>Input!$AF105</f>
        <v/>
      </c>
      <c r="J103" s="78" t="str">
        <f>Input!AC105</f>
        <v/>
      </c>
      <c r="K103" s="78" t="str">
        <f>Input!AD105</f>
        <v/>
      </c>
      <c r="L103" s="79" t="str">
        <f>Input!AE105</f>
        <v/>
      </c>
    </row>
    <row r="104" spans="1:12" x14ac:dyDescent="0.35">
      <c r="A104" s="49" t="str">
        <f>IF(AND($B104&lt;&gt;"",Input!$C$1&lt;&gt;""),Input!$C$1,"")</f>
        <v/>
      </c>
      <c r="B104" s="48" t="str">
        <f>Input!$X106</f>
        <v/>
      </c>
      <c r="C104" s="49" t="str">
        <f>Input!$Y106</f>
        <v/>
      </c>
      <c r="D104" s="49" t="str">
        <f>Input!$Z106</f>
        <v/>
      </c>
      <c r="E104" s="48" t="str">
        <f>Input!$AA106</f>
        <v/>
      </c>
      <c r="F104" s="48" t="str">
        <f>Input!W106</f>
        <v/>
      </c>
      <c r="G104" s="48" t="str">
        <f>Input!V106</f>
        <v/>
      </c>
      <c r="H104" s="48" t="str">
        <f>Input!$AG106</f>
        <v/>
      </c>
      <c r="I104" s="48" t="str">
        <f>Input!$AF106</f>
        <v/>
      </c>
      <c r="J104" s="78" t="str">
        <f>Input!AC106</f>
        <v/>
      </c>
      <c r="K104" s="78" t="str">
        <f>Input!AD106</f>
        <v/>
      </c>
      <c r="L104" s="79" t="str">
        <f>Input!AE106</f>
        <v/>
      </c>
    </row>
    <row r="105" spans="1:12" x14ac:dyDescent="0.35">
      <c r="A105" s="49" t="str">
        <f>IF(AND($B105&lt;&gt;"",Input!$C$1&lt;&gt;""),Input!$C$1,"")</f>
        <v/>
      </c>
      <c r="B105" s="48" t="str">
        <f>Input!$X107</f>
        <v/>
      </c>
      <c r="C105" s="49" t="str">
        <f>Input!$Y107</f>
        <v/>
      </c>
      <c r="D105" s="49" t="str">
        <f>Input!$Z107</f>
        <v/>
      </c>
      <c r="E105" s="48" t="str">
        <f>Input!$AA107</f>
        <v/>
      </c>
      <c r="F105" s="48" t="str">
        <f>Input!W107</f>
        <v/>
      </c>
      <c r="G105" s="48" t="str">
        <f>Input!V107</f>
        <v/>
      </c>
      <c r="H105" s="48" t="str">
        <f>Input!$AG107</f>
        <v/>
      </c>
      <c r="I105" s="48" t="str">
        <f>Input!$AF107</f>
        <v/>
      </c>
      <c r="J105" s="78" t="str">
        <f>Input!AC107</f>
        <v/>
      </c>
      <c r="K105" s="78" t="str">
        <f>Input!AD107</f>
        <v/>
      </c>
      <c r="L105" s="79" t="str">
        <f>Input!AE107</f>
        <v/>
      </c>
    </row>
    <row r="106" spans="1:12" x14ac:dyDescent="0.35">
      <c r="A106" s="49" t="str">
        <f>IF(AND($B106&lt;&gt;"",Input!$C$1&lt;&gt;""),Input!$C$1,"")</f>
        <v/>
      </c>
      <c r="B106" s="48" t="str">
        <f>Input!$X108</f>
        <v/>
      </c>
      <c r="C106" s="49" t="str">
        <f>Input!$Y108</f>
        <v/>
      </c>
      <c r="D106" s="49" t="str">
        <f>Input!$Z108</f>
        <v/>
      </c>
      <c r="E106" s="48" t="str">
        <f>Input!$AA108</f>
        <v/>
      </c>
      <c r="F106" s="48" t="str">
        <f>Input!W108</f>
        <v/>
      </c>
      <c r="G106" s="48" t="str">
        <f>Input!V108</f>
        <v/>
      </c>
      <c r="H106" s="48" t="str">
        <f>Input!$AG108</f>
        <v/>
      </c>
      <c r="I106" s="48" t="str">
        <f>Input!$AF108</f>
        <v/>
      </c>
      <c r="J106" s="78" t="str">
        <f>Input!AC108</f>
        <v/>
      </c>
      <c r="K106" s="78" t="str">
        <f>Input!AD108</f>
        <v/>
      </c>
      <c r="L106" s="79" t="str">
        <f>Input!AE108</f>
        <v/>
      </c>
    </row>
    <row r="107" spans="1:12" x14ac:dyDescent="0.35">
      <c r="A107" s="49" t="str">
        <f>IF(AND($B107&lt;&gt;"",Input!$C$1&lt;&gt;""),Input!$C$1,"")</f>
        <v/>
      </c>
      <c r="B107" s="48" t="str">
        <f>Input!$X109</f>
        <v/>
      </c>
      <c r="C107" s="49" t="str">
        <f>Input!$Y109</f>
        <v/>
      </c>
      <c r="D107" s="49" t="str">
        <f>Input!$Z109</f>
        <v/>
      </c>
      <c r="E107" s="48" t="str">
        <f>Input!$AA109</f>
        <v/>
      </c>
      <c r="F107" s="48" t="str">
        <f>Input!W109</f>
        <v/>
      </c>
      <c r="G107" s="48" t="str">
        <f>Input!V109</f>
        <v/>
      </c>
      <c r="H107" s="48" t="str">
        <f>Input!$AG109</f>
        <v/>
      </c>
      <c r="I107" s="48" t="str">
        <f>Input!$AF109</f>
        <v/>
      </c>
      <c r="J107" s="78" t="str">
        <f>Input!AC109</f>
        <v/>
      </c>
      <c r="K107" s="78" t="str">
        <f>Input!AD109</f>
        <v/>
      </c>
      <c r="L107" s="79" t="str">
        <f>Input!AE109</f>
        <v/>
      </c>
    </row>
    <row r="108" spans="1:12" x14ac:dyDescent="0.35">
      <c r="A108" s="49" t="str">
        <f>IF(AND($B108&lt;&gt;"",Input!$C$1&lt;&gt;""),Input!$C$1,"")</f>
        <v/>
      </c>
      <c r="B108" s="48" t="str">
        <f>Input!$X110</f>
        <v/>
      </c>
      <c r="C108" s="49" t="str">
        <f>Input!$Y110</f>
        <v/>
      </c>
      <c r="D108" s="49" t="str">
        <f>Input!$Z110</f>
        <v/>
      </c>
      <c r="E108" s="48" t="str">
        <f>Input!$AA110</f>
        <v/>
      </c>
      <c r="F108" s="48" t="str">
        <f>Input!W110</f>
        <v/>
      </c>
      <c r="G108" s="48" t="str">
        <f>Input!V110</f>
        <v/>
      </c>
      <c r="H108" s="48" t="str">
        <f>Input!$AG110</f>
        <v/>
      </c>
      <c r="I108" s="48" t="str">
        <f>Input!$AF110</f>
        <v/>
      </c>
      <c r="J108" s="78" t="str">
        <f>Input!AC110</f>
        <v/>
      </c>
      <c r="K108" s="78" t="str">
        <f>Input!AD110</f>
        <v/>
      </c>
      <c r="L108" s="79" t="str">
        <f>Input!AE110</f>
        <v/>
      </c>
    </row>
    <row r="109" spans="1:12" x14ac:dyDescent="0.35">
      <c r="A109" s="49" t="str">
        <f>IF(AND($B109&lt;&gt;"",Input!$C$1&lt;&gt;""),Input!$C$1,"")</f>
        <v/>
      </c>
      <c r="B109" s="48" t="str">
        <f>Input!$X111</f>
        <v/>
      </c>
      <c r="C109" s="49" t="str">
        <f>Input!$Y111</f>
        <v/>
      </c>
      <c r="D109" s="49" t="str">
        <f>Input!$Z111</f>
        <v/>
      </c>
      <c r="E109" s="48" t="str">
        <f>Input!$AA111</f>
        <v/>
      </c>
      <c r="F109" s="48" t="str">
        <f>Input!W111</f>
        <v/>
      </c>
      <c r="G109" s="48" t="str">
        <f>Input!V111</f>
        <v/>
      </c>
      <c r="H109" s="48" t="str">
        <f>Input!$AG111</f>
        <v/>
      </c>
      <c r="I109" s="48" t="str">
        <f>Input!$AF111</f>
        <v/>
      </c>
      <c r="J109" s="78" t="str">
        <f>Input!AC111</f>
        <v/>
      </c>
      <c r="K109" s="78" t="str">
        <f>Input!AD111</f>
        <v/>
      </c>
      <c r="L109" s="79" t="str">
        <f>Input!AE111</f>
        <v/>
      </c>
    </row>
    <row r="110" spans="1:12" x14ac:dyDescent="0.35">
      <c r="A110" s="49" t="str">
        <f>IF(AND($B110&lt;&gt;"",Input!$C$1&lt;&gt;""),Input!$C$1,"")</f>
        <v/>
      </c>
      <c r="B110" s="48" t="str">
        <f>Input!$X112</f>
        <v/>
      </c>
      <c r="C110" s="49" t="str">
        <f>Input!$Y112</f>
        <v/>
      </c>
      <c r="D110" s="49" t="str">
        <f>Input!$Z112</f>
        <v/>
      </c>
      <c r="E110" s="48" t="str">
        <f>Input!$AA112</f>
        <v/>
      </c>
      <c r="F110" s="48" t="str">
        <f>Input!W112</f>
        <v/>
      </c>
      <c r="G110" s="48" t="str">
        <f>Input!V112</f>
        <v/>
      </c>
      <c r="H110" s="48" t="str">
        <f>Input!$AG112</f>
        <v/>
      </c>
      <c r="I110" s="48" t="str">
        <f>Input!$AF112</f>
        <v/>
      </c>
      <c r="J110" s="78" t="str">
        <f>Input!AC112</f>
        <v/>
      </c>
      <c r="K110" s="78" t="str">
        <f>Input!AD112</f>
        <v/>
      </c>
      <c r="L110" s="79" t="str">
        <f>Input!AE112</f>
        <v/>
      </c>
    </row>
    <row r="111" spans="1:12" x14ac:dyDescent="0.35">
      <c r="A111" s="49" t="str">
        <f>IF(AND($B111&lt;&gt;"",Input!$C$1&lt;&gt;""),Input!$C$1,"")</f>
        <v/>
      </c>
      <c r="B111" s="48" t="str">
        <f>Input!$X113</f>
        <v/>
      </c>
      <c r="C111" s="49" t="str">
        <f>Input!$Y113</f>
        <v/>
      </c>
      <c r="D111" s="49" t="str">
        <f>Input!$Z113</f>
        <v/>
      </c>
      <c r="E111" s="48" t="str">
        <f>Input!$AA113</f>
        <v/>
      </c>
      <c r="F111" s="48" t="str">
        <f>Input!W113</f>
        <v/>
      </c>
      <c r="G111" s="48" t="str">
        <f>Input!V113</f>
        <v/>
      </c>
      <c r="H111" s="48" t="str">
        <f>Input!$AG113</f>
        <v/>
      </c>
      <c r="I111" s="48" t="str">
        <f>Input!$AF113</f>
        <v/>
      </c>
      <c r="J111" s="78" t="str">
        <f>Input!AC113</f>
        <v/>
      </c>
      <c r="K111" s="78" t="str">
        <f>Input!AD113</f>
        <v/>
      </c>
      <c r="L111" s="79" t="str">
        <f>Input!AE113</f>
        <v/>
      </c>
    </row>
    <row r="112" spans="1:12" x14ac:dyDescent="0.35">
      <c r="A112" s="49" t="str">
        <f>IF(AND($B112&lt;&gt;"",Input!$C$1&lt;&gt;""),Input!$C$1,"")</f>
        <v/>
      </c>
      <c r="B112" s="48" t="str">
        <f>Input!$X114</f>
        <v/>
      </c>
      <c r="C112" s="49" t="str">
        <f>Input!$Y114</f>
        <v/>
      </c>
      <c r="D112" s="49" t="str">
        <f>Input!$Z114</f>
        <v/>
      </c>
      <c r="E112" s="48" t="str">
        <f>Input!$AA114</f>
        <v/>
      </c>
      <c r="F112" s="48" t="str">
        <f>Input!W114</f>
        <v/>
      </c>
      <c r="G112" s="48" t="str">
        <f>Input!V114</f>
        <v/>
      </c>
      <c r="H112" s="48" t="str">
        <f>Input!$AG114</f>
        <v/>
      </c>
      <c r="I112" s="48" t="str">
        <f>Input!$AF114</f>
        <v/>
      </c>
      <c r="J112" s="78" t="str">
        <f>Input!AC114</f>
        <v/>
      </c>
      <c r="K112" s="78" t="str">
        <f>Input!AD114</f>
        <v/>
      </c>
      <c r="L112" s="79" t="str">
        <f>Input!AE114</f>
        <v/>
      </c>
    </row>
    <row r="113" spans="1:12" x14ac:dyDescent="0.35">
      <c r="A113" s="49" t="str">
        <f>IF(AND($B113&lt;&gt;"",Input!$C$1&lt;&gt;""),Input!$C$1,"")</f>
        <v/>
      </c>
      <c r="B113" s="48" t="str">
        <f>Input!$X115</f>
        <v/>
      </c>
      <c r="C113" s="49" t="str">
        <f>Input!$Y115</f>
        <v/>
      </c>
      <c r="D113" s="49" t="str">
        <f>Input!$Z115</f>
        <v/>
      </c>
      <c r="E113" s="48" t="str">
        <f>Input!$AA115</f>
        <v/>
      </c>
      <c r="F113" s="48" t="str">
        <f>Input!W115</f>
        <v/>
      </c>
      <c r="G113" s="48" t="str">
        <f>Input!V115</f>
        <v/>
      </c>
      <c r="H113" s="48" t="str">
        <f>Input!$AG115</f>
        <v/>
      </c>
      <c r="I113" s="48" t="str">
        <f>Input!$AF115</f>
        <v/>
      </c>
      <c r="J113" s="78" t="str">
        <f>Input!AC115</f>
        <v/>
      </c>
      <c r="K113" s="78" t="str">
        <f>Input!AD115</f>
        <v/>
      </c>
      <c r="L113" s="79" t="str">
        <f>Input!AE115</f>
        <v/>
      </c>
    </row>
    <row r="114" spans="1:12" x14ac:dyDescent="0.35">
      <c r="A114" s="49" t="str">
        <f>IF(AND($B114&lt;&gt;"",Input!$C$1&lt;&gt;""),Input!$C$1,"")</f>
        <v/>
      </c>
      <c r="B114" s="48" t="str">
        <f>Input!$X116</f>
        <v/>
      </c>
      <c r="C114" s="49" t="str">
        <f>Input!$Y116</f>
        <v/>
      </c>
      <c r="D114" s="49" t="str">
        <f>Input!$Z116</f>
        <v/>
      </c>
      <c r="E114" s="48" t="str">
        <f>Input!$AA116</f>
        <v/>
      </c>
      <c r="F114" s="48" t="str">
        <f>Input!W116</f>
        <v/>
      </c>
      <c r="G114" s="48" t="str">
        <f>Input!V116</f>
        <v/>
      </c>
      <c r="H114" s="48" t="str">
        <f>Input!$AG116</f>
        <v/>
      </c>
      <c r="I114" s="48" t="str">
        <f>Input!$AF116</f>
        <v/>
      </c>
      <c r="J114" s="78" t="str">
        <f>Input!AC116</f>
        <v/>
      </c>
      <c r="K114" s="78" t="str">
        <f>Input!AD116</f>
        <v/>
      </c>
      <c r="L114" s="79" t="str">
        <f>Input!AE116</f>
        <v/>
      </c>
    </row>
    <row r="115" spans="1:12" x14ac:dyDescent="0.35">
      <c r="A115" s="49" t="str">
        <f>IF(AND($B115&lt;&gt;"",Input!$C$1&lt;&gt;""),Input!$C$1,"")</f>
        <v/>
      </c>
      <c r="B115" s="48" t="str">
        <f>Input!$X117</f>
        <v/>
      </c>
      <c r="C115" s="49" t="str">
        <f>Input!$Y117</f>
        <v/>
      </c>
      <c r="D115" s="49" t="str">
        <f>Input!$Z117</f>
        <v/>
      </c>
      <c r="E115" s="48" t="str">
        <f>Input!$AA117</f>
        <v/>
      </c>
      <c r="F115" s="48" t="str">
        <f>Input!W117</f>
        <v/>
      </c>
      <c r="G115" s="48" t="str">
        <f>Input!V117</f>
        <v/>
      </c>
      <c r="H115" s="48" t="str">
        <f>Input!$AG117</f>
        <v/>
      </c>
      <c r="I115" s="48" t="str">
        <f>Input!$AF117</f>
        <v/>
      </c>
      <c r="J115" s="78" t="str">
        <f>Input!AC117</f>
        <v/>
      </c>
      <c r="K115" s="78" t="str">
        <f>Input!AD117</f>
        <v/>
      </c>
      <c r="L115" s="79" t="str">
        <f>Input!AE117</f>
        <v/>
      </c>
    </row>
    <row r="116" spans="1:12" x14ac:dyDescent="0.35">
      <c r="A116" s="49" t="str">
        <f>IF(AND($B116&lt;&gt;"",Input!$C$1&lt;&gt;""),Input!$C$1,"")</f>
        <v/>
      </c>
      <c r="B116" s="48" t="str">
        <f>Input!$X118</f>
        <v/>
      </c>
      <c r="C116" s="49" t="str">
        <f>Input!$Y118</f>
        <v/>
      </c>
      <c r="D116" s="49" t="str">
        <f>Input!$Z118</f>
        <v/>
      </c>
      <c r="E116" s="48" t="str">
        <f>Input!$AA118</f>
        <v/>
      </c>
      <c r="F116" s="48" t="str">
        <f>Input!W118</f>
        <v/>
      </c>
      <c r="G116" s="48" t="str">
        <f>Input!V118</f>
        <v/>
      </c>
      <c r="H116" s="48" t="str">
        <f>Input!$AG118</f>
        <v/>
      </c>
      <c r="I116" s="48" t="str">
        <f>Input!$AF118</f>
        <v/>
      </c>
      <c r="J116" s="78" t="str">
        <f>Input!AC118</f>
        <v/>
      </c>
      <c r="K116" s="78" t="str">
        <f>Input!AD118</f>
        <v/>
      </c>
      <c r="L116" s="79" t="str">
        <f>Input!AE118</f>
        <v/>
      </c>
    </row>
    <row r="117" spans="1:12" x14ac:dyDescent="0.35">
      <c r="A117" s="49" t="str">
        <f>IF(AND($B117&lt;&gt;"",Input!$C$1&lt;&gt;""),Input!$C$1,"")</f>
        <v/>
      </c>
      <c r="B117" s="48" t="str">
        <f>Input!$X119</f>
        <v/>
      </c>
      <c r="C117" s="49" t="str">
        <f>Input!$Y119</f>
        <v/>
      </c>
      <c r="D117" s="49" t="str">
        <f>Input!$Z119</f>
        <v/>
      </c>
      <c r="E117" s="48" t="str">
        <f>Input!$AA119</f>
        <v/>
      </c>
      <c r="F117" s="48" t="str">
        <f>Input!W119</f>
        <v/>
      </c>
      <c r="G117" s="48" t="str">
        <f>Input!V119</f>
        <v/>
      </c>
      <c r="H117" s="48" t="str">
        <f>Input!$AG119</f>
        <v/>
      </c>
      <c r="I117" s="48" t="str">
        <f>Input!$AF119</f>
        <v/>
      </c>
      <c r="J117" s="78" t="str">
        <f>Input!AC119</f>
        <v/>
      </c>
      <c r="K117" s="78" t="str">
        <f>Input!AD119</f>
        <v/>
      </c>
      <c r="L117" s="79" t="str">
        <f>Input!AE119</f>
        <v/>
      </c>
    </row>
    <row r="118" spans="1:12" x14ac:dyDescent="0.35">
      <c r="A118" s="49" t="str">
        <f>IF(AND($B118&lt;&gt;"",Input!$C$1&lt;&gt;""),Input!$C$1,"")</f>
        <v/>
      </c>
      <c r="B118" s="48" t="str">
        <f>Input!$X120</f>
        <v/>
      </c>
      <c r="C118" s="49" t="str">
        <f>Input!$Y120</f>
        <v/>
      </c>
      <c r="D118" s="49" t="str">
        <f>Input!$Z120</f>
        <v/>
      </c>
      <c r="E118" s="48" t="str">
        <f>Input!$AA120</f>
        <v/>
      </c>
      <c r="F118" s="48" t="str">
        <f>Input!W120</f>
        <v/>
      </c>
      <c r="G118" s="48" t="str">
        <f>Input!V120</f>
        <v/>
      </c>
      <c r="H118" s="48" t="str">
        <f>Input!$AG120</f>
        <v/>
      </c>
      <c r="I118" s="48" t="str">
        <f>Input!$AF120</f>
        <v/>
      </c>
      <c r="J118" s="78" t="str">
        <f>Input!AC120</f>
        <v/>
      </c>
      <c r="K118" s="78" t="str">
        <f>Input!AD120</f>
        <v/>
      </c>
      <c r="L118" s="79" t="str">
        <f>Input!AE120</f>
        <v/>
      </c>
    </row>
    <row r="119" spans="1:12" x14ac:dyDescent="0.35">
      <c r="A119" s="49" t="str">
        <f>IF(AND($B119&lt;&gt;"",Input!$C$1&lt;&gt;""),Input!$C$1,"")</f>
        <v/>
      </c>
      <c r="B119" s="48" t="str">
        <f>Input!$X121</f>
        <v/>
      </c>
      <c r="C119" s="49" t="str">
        <f>Input!$Y121</f>
        <v/>
      </c>
      <c r="D119" s="49" t="str">
        <f>Input!$Z121</f>
        <v/>
      </c>
      <c r="E119" s="48" t="str">
        <f>Input!$AA121</f>
        <v/>
      </c>
      <c r="F119" s="48" t="str">
        <f>Input!W121</f>
        <v/>
      </c>
      <c r="G119" s="48" t="str">
        <f>Input!V121</f>
        <v/>
      </c>
      <c r="H119" s="48" t="str">
        <f>Input!$AG121</f>
        <v/>
      </c>
      <c r="I119" s="48" t="str">
        <f>Input!$AF121</f>
        <v/>
      </c>
      <c r="J119" s="78" t="str">
        <f>Input!AC121</f>
        <v/>
      </c>
      <c r="K119" s="78" t="str">
        <f>Input!AD121</f>
        <v/>
      </c>
      <c r="L119" s="79" t="str">
        <f>Input!AE121</f>
        <v/>
      </c>
    </row>
    <row r="120" spans="1:12" x14ac:dyDescent="0.35">
      <c r="A120" s="49" t="str">
        <f>IF(AND($B120&lt;&gt;"",Input!$C$1&lt;&gt;""),Input!$C$1,"")</f>
        <v/>
      </c>
      <c r="B120" s="48" t="str">
        <f>Input!$X122</f>
        <v/>
      </c>
      <c r="C120" s="49" t="str">
        <f>Input!$Y122</f>
        <v/>
      </c>
      <c r="D120" s="49" t="str">
        <f>Input!$Z122</f>
        <v/>
      </c>
      <c r="E120" s="48" t="str">
        <f>Input!$AA122</f>
        <v/>
      </c>
      <c r="F120" s="48" t="str">
        <f>Input!W122</f>
        <v/>
      </c>
      <c r="G120" s="48" t="str">
        <f>Input!V122</f>
        <v/>
      </c>
      <c r="H120" s="48" t="str">
        <f>Input!$AG122</f>
        <v/>
      </c>
      <c r="I120" s="48" t="str">
        <f>Input!$AF122</f>
        <v/>
      </c>
      <c r="J120" s="78" t="str">
        <f>Input!AC122</f>
        <v/>
      </c>
      <c r="K120" s="78" t="str">
        <f>Input!AD122</f>
        <v/>
      </c>
      <c r="L120" s="79" t="str">
        <f>Input!AE122</f>
        <v/>
      </c>
    </row>
    <row r="121" spans="1:12" x14ac:dyDescent="0.35">
      <c r="A121" s="49" t="str">
        <f>IF(AND($B121&lt;&gt;"",Input!$C$1&lt;&gt;""),Input!$C$1,"")</f>
        <v/>
      </c>
      <c r="B121" s="48" t="str">
        <f>Input!$X123</f>
        <v/>
      </c>
      <c r="C121" s="49" t="str">
        <f>Input!$Y123</f>
        <v/>
      </c>
      <c r="D121" s="49" t="str">
        <f>Input!$Z123</f>
        <v/>
      </c>
      <c r="E121" s="48" t="str">
        <f>Input!$AA123</f>
        <v/>
      </c>
      <c r="F121" s="48" t="str">
        <f>Input!W123</f>
        <v/>
      </c>
      <c r="G121" s="48" t="str">
        <f>Input!V123</f>
        <v/>
      </c>
      <c r="H121" s="48" t="str">
        <f>Input!$AG123</f>
        <v/>
      </c>
      <c r="I121" s="48" t="str">
        <f>Input!$AF123</f>
        <v/>
      </c>
      <c r="J121" s="78" t="str">
        <f>Input!AC123</f>
        <v/>
      </c>
      <c r="K121" s="78" t="str">
        <f>Input!AD123</f>
        <v/>
      </c>
      <c r="L121" s="79" t="str">
        <f>Input!AE123</f>
        <v/>
      </c>
    </row>
    <row r="122" spans="1:12" x14ac:dyDescent="0.35">
      <c r="A122" s="49" t="str">
        <f>IF(AND($B122&lt;&gt;"",Input!$C$1&lt;&gt;""),Input!$C$1,"")</f>
        <v/>
      </c>
      <c r="B122" s="48" t="str">
        <f>Input!$X124</f>
        <v/>
      </c>
      <c r="C122" s="49" t="str">
        <f>Input!$Y124</f>
        <v/>
      </c>
      <c r="D122" s="49" t="str">
        <f>Input!$Z124</f>
        <v/>
      </c>
      <c r="E122" s="48" t="str">
        <f>Input!$AA124</f>
        <v/>
      </c>
      <c r="F122" s="48" t="str">
        <f>Input!W124</f>
        <v/>
      </c>
      <c r="G122" s="48" t="str">
        <f>Input!V124</f>
        <v/>
      </c>
      <c r="H122" s="48" t="str">
        <f>Input!$AG124</f>
        <v/>
      </c>
      <c r="I122" s="48" t="str">
        <f>Input!$AF124</f>
        <v/>
      </c>
      <c r="J122" s="78" t="str">
        <f>Input!AC124</f>
        <v/>
      </c>
      <c r="K122" s="78" t="str">
        <f>Input!AD124</f>
        <v/>
      </c>
      <c r="L122" s="79" t="str">
        <f>Input!AE124</f>
        <v/>
      </c>
    </row>
    <row r="123" spans="1:12" x14ac:dyDescent="0.35">
      <c r="A123" s="49" t="str">
        <f>IF(AND($B123&lt;&gt;"",Input!$C$1&lt;&gt;""),Input!$C$1,"")</f>
        <v/>
      </c>
      <c r="B123" s="48" t="str">
        <f>Input!$X125</f>
        <v/>
      </c>
      <c r="C123" s="49" t="str">
        <f>Input!$Y125</f>
        <v/>
      </c>
      <c r="D123" s="49" t="str">
        <f>Input!$Z125</f>
        <v/>
      </c>
      <c r="E123" s="48" t="str">
        <f>Input!$AA125</f>
        <v/>
      </c>
      <c r="F123" s="48" t="str">
        <f>Input!W125</f>
        <v/>
      </c>
      <c r="G123" s="48" t="str">
        <f>Input!V125</f>
        <v/>
      </c>
      <c r="H123" s="48" t="str">
        <f>Input!$AG125</f>
        <v/>
      </c>
      <c r="I123" s="48" t="str">
        <f>Input!$AF125</f>
        <v/>
      </c>
      <c r="J123" s="78" t="str">
        <f>Input!AC125</f>
        <v/>
      </c>
      <c r="K123" s="78" t="str">
        <f>Input!AD125</f>
        <v/>
      </c>
      <c r="L123" s="79" t="str">
        <f>Input!AE125</f>
        <v/>
      </c>
    </row>
    <row r="124" spans="1:12" x14ac:dyDescent="0.35">
      <c r="A124" s="49" t="str">
        <f>IF(AND($B124&lt;&gt;"",Input!$C$1&lt;&gt;""),Input!$C$1,"")</f>
        <v/>
      </c>
      <c r="B124" s="48" t="str">
        <f>Input!$X126</f>
        <v/>
      </c>
      <c r="C124" s="49" t="str">
        <f>Input!$Y126</f>
        <v/>
      </c>
      <c r="D124" s="49" t="str">
        <f>Input!$Z126</f>
        <v/>
      </c>
      <c r="E124" s="48" t="str">
        <f>Input!$AA126</f>
        <v/>
      </c>
      <c r="F124" s="48" t="str">
        <f>Input!W126</f>
        <v/>
      </c>
      <c r="G124" s="48" t="str">
        <f>Input!V126</f>
        <v/>
      </c>
      <c r="H124" s="48" t="str">
        <f>Input!$AG126</f>
        <v/>
      </c>
      <c r="I124" s="48" t="str">
        <f>Input!$AF126</f>
        <v/>
      </c>
      <c r="J124" s="78" t="str">
        <f>Input!AC126</f>
        <v/>
      </c>
      <c r="K124" s="78" t="str">
        <f>Input!AD126</f>
        <v/>
      </c>
      <c r="L124" s="79" t="str">
        <f>Input!AE126</f>
        <v/>
      </c>
    </row>
    <row r="125" spans="1:12" x14ac:dyDescent="0.35">
      <c r="A125" s="49" t="str">
        <f>IF(AND($B125&lt;&gt;"",Input!$C$1&lt;&gt;""),Input!$C$1,"")</f>
        <v/>
      </c>
      <c r="B125" s="48" t="str">
        <f>Input!$X127</f>
        <v/>
      </c>
      <c r="C125" s="49" t="str">
        <f>Input!$Y127</f>
        <v/>
      </c>
      <c r="D125" s="49" t="str">
        <f>Input!$Z127</f>
        <v/>
      </c>
      <c r="E125" s="48" t="str">
        <f>Input!$AA127</f>
        <v/>
      </c>
      <c r="F125" s="48" t="str">
        <f>Input!W127</f>
        <v/>
      </c>
      <c r="G125" s="48" t="str">
        <f>Input!V127</f>
        <v/>
      </c>
      <c r="H125" s="48" t="str">
        <f>Input!$AG127</f>
        <v/>
      </c>
      <c r="I125" s="48" t="str">
        <f>Input!$AF127</f>
        <v/>
      </c>
      <c r="J125" s="78" t="str">
        <f>Input!AC127</f>
        <v/>
      </c>
      <c r="K125" s="78" t="str">
        <f>Input!AD127</f>
        <v/>
      </c>
      <c r="L125" s="79" t="str">
        <f>Input!AE127</f>
        <v/>
      </c>
    </row>
    <row r="126" spans="1:12" x14ac:dyDescent="0.35">
      <c r="A126" s="49" t="str">
        <f>IF(AND($B126&lt;&gt;"",Input!$C$1&lt;&gt;""),Input!$C$1,"")</f>
        <v/>
      </c>
      <c r="B126" s="48" t="str">
        <f>Input!$X128</f>
        <v/>
      </c>
      <c r="C126" s="49" t="str">
        <f>Input!$Y128</f>
        <v/>
      </c>
      <c r="D126" s="49" t="str">
        <f>Input!$Z128</f>
        <v/>
      </c>
      <c r="E126" s="48" t="str">
        <f>Input!$AA128</f>
        <v/>
      </c>
      <c r="F126" s="48" t="str">
        <f>Input!W128</f>
        <v/>
      </c>
      <c r="G126" s="48" t="str">
        <f>Input!V128</f>
        <v/>
      </c>
      <c r="H126" s="48" t="str">
        <f>Input!$AG128</f>
        <v/>
      </c>
      <c r="I126" s="48" t="str">
        <f>Input!$AF128</f>
        <v/>
      </c>
      <c r="J126" s="78" t="str">
        <f>Input!AC128</f>
        <v/>
      </c>
      <c r="K126" s="78" t="str">
        <f>Input!AD128</f>
        <v/>
      </c>
      <c r="L126" s="79" t="str">
        <f>Input!AE128</f>
        <v/>
      </c>
    </row>
    <row r="127" spans="1:12" x14ac:dyDescent="0.35">
      <c r="A127" s="49" t="str">
        <f>IF(AND($B127&lt;&gt;"",Input!$C$1&lt;&gt;""),Input!$C$1,"")</f>
        <v/>
      </c>
      <c r="B127" s="48" t="str">
        <f>Input!$X129</f>
        <v/>
      </c>
      <c r="C127" s="49" t="str">
        <f>Input!$Y129</f>
        <v/>
      </c>
      <c r="D127" s="49" t="str">
        <f>Input!$Z129</f>
        <v/>
      </c>
      <c r="E127" s="48" t="str">
        <f>Input!$AA129</f>
        <v/>
      </c>
      <c r="F127" s="48" t="str">
        <f>Input!W129</f>
        <v/>
      </c>
      <c r="G127" s="48" t="str">
        <f>Input!V129</f>
        <v/>
      </c>
      <c r="H127" s="48" t="str">
        <f>Input!$AG129</f>
        <v/>
      </c>
      <c r="I127" s="48" t="str">
        <f>Input!$AF129</f>
        <v/>
      </c>
      <c r="J127" s="78" t="str">
        <f>Input!AC129</f>
        <v/>
      </c>
      <c r="K127" s="78" t="str">
        <f>Input!AD129</f>
        <v/>
      </c>
      <c r="L127" s="79" t="str">
        <f>Input!AE129</f>
        <v/>
      </c>
    </row>
    <row r="128" spans="1:12" x14ac:dyDescent="0.35">
      <c r="A128" s="49" t="str">
        <f>IF(AND($B128&lt;&gt;"",Input!$C$1&lt;&gt;""),Input!$C$1,"")</f>
        <v/>
      </c>
      <c r="B128" s="48" t="str">
        <f>Input!$X130</f>
        <v/>
      </c>
      <c r="C128" s="49" t="str">
        <f>Input!$Y130</f>
        <v/>
      </c>
      <c r="D128" s="49" t="str">
        <f>Input!$Z130</f>
        <v/>
      </c>
      <c r="E128" s="48" t="str">
        <f>Input!$AA130</f>
        <v/>
      </c>
      <c r="F128" s="48" t="str">
        <f>Input!W130</f>
        <v/>
      </c>
      <c r="G128" s="48" t="str">
        <f>Input!V130</f>
        <v/>
      </c>
      <c r="H128" s="48" t="str">
        <f>Input!$AG130</f>
        <v/>
      </c>
      <c r="I128" s="48" t="str">
        <f>Input!$AF130</f>
        <v/>
      </c>
      <c r="J128" s="78" t="str">
        <f>Input!AC130</f>
        <v/>
      </c>
      <c r="K128" s="78" t="str">
        <f>Input!AD130</f>
        <v/>
      </c>
      <c r="L128" s="79" t="str">
        <f>Input!AE130</f>
        <v/>
      </c>
    </row>
    <row r="129" spans="1:12" x14ac:dyDescent="0.35">
      <c r="A129" s="49" t="str">
        <f>IF(AND($B129&lt;&gt;"",Input!$C$1&lt;&gt;""),Input!$C$1,"")</f>
        <v/>
      </c>
      <c r="B129" s="48" t="str">
        <f>Input!$X131</f>
        <v/>
      </c>
      <c r="C129" s="49" t="str">
        <f>Input!$Y131</f>
        <v/>
      </c>
      <c r="D129" s="49" t="str">
        <f>Input!$Z131</f>
        <v/>
      </c>
      <c r="E129" s="48" t="str">
        <f>Input!$AA131</f>
        <v/>
      </c>
      <c r="F129" s="48" t="str">
        <f>Input!W131</f>
        <v/>
      </c>
      <c r="G129" s="48" t="str">
        <f>Input!V131</f>
        <v/>
      </c>
      <c r="H129" s="48" t="str">
        <f>Input!$AG131</f>
        <v/>
      </c>
      <c r="I129" s="48" t="str">
        <f>Input!$AF131</f>
        <v/>
      </c>
      <c r="J129" s="78" t="str">
        <f>Input!AC131</f>
        <v/>
      </c>
      <c r="K129" s="78" t="str">
        <f>Input!AD131</f>
        <v/>
      </c>
      <c r="L129" s="79" t="str">
        <f>Input!AE131</f>
        <v/>
      </c>
    </row>
    <row r="130" spans="1:12" x14ac:dyDescent="0.35">
      <c r="A130" s="49" t="str">
        <f>IF(AND($B130&lt;&gt;"",Input!$C$1&lt;&gt;""),Input!$C$1,"")</f>
        <v/>
      </c>
      <c r="B130" s="48" t="str">
        <f>Input!$X132</f>
        <v/>
      </c>
      <c r="C130" s="49" t="str">
        <f>Input!$Y132</f>
        <v/>
      </c>
      <c r="D130" s="49" t="str">
        <f>Input!$Z132</f>
        <v/>
      </c>
      <c r="E130" s="48" t="str">
        <f>Input!$AA132</f>
        <v/>
      </c>
      <c r="F130" s="48" t="str">
        <f>Input!W132</f>
        <v/>
      </c>
      <c r="G130" s="48" t="str">
        <f>Input!V132</f>
        <v/>
      </c>
      <c r="H130" s="48" t="str">
        <f>Input!$AG132</f>
        <v/>
      </c>
      <c r="I130" s="48" t="str">
        <f>Input!$AF132</f>
        <v/>
      </c>
      <c r="J130" s="78" t="str">
        <f>Input!AC132</f>
        <v/>
      </c>
      <c r="K130" s="78" t="str">
        <f>Input!AD132</f>
        <v/>
      </c>
      <c r="L130" s="79" t="str">
        <f>Input!AE132</f>
        <v/>
      </c>
    </row>
    <row r="131" spans="1:12" x14ac:dyDescent="0.35">
      <c r="A131" s="49" t="str">
        <f>IF(AND($B131&lt;&gt;"",Input!$C$1&lt;&gt;""),Input!$C$1,"")</f>
        <v/>
      </c>
      <c r="B131" s="48" t="str">
        <f>Input!$X133</f>
        <v/>
      </c>
      <c r="C131" s="49" t="str">
        <f>Input!$Y133</f>
        <v/>
      </c>
      <c r="D131" s="49" t="str">
        <f>Input!$Z133</f>
        <v/>
      </c>
      <c r="E131" s="48" t="str">
        <f>Input!$AA133</f>
        <v/>
      </c>
      <c r="F131" s="48" t="str">
        <f>Input!W133</f>
        <v/>
      </c>
      <c r="G131" s="48" t="str">
        <f>Input!V133</f>
        <v/>
      </c>
      <c r="H131" s="48" t="str">
        <f>Input!$AG133</f>
        <v/>
      </c>
      <c r="I131" s="48" t="str">
        <f>Input!$AF133</f>
        <v/>
      </c>
      <c r="J131" s="78" t="str">
        <f>Input!AC133</f>
        <v/>
      </c>
      <c r="K131" s="78" t="str">
        <f>Input!AD133</f>
        <v/>
      </c>
      <c r="L131" s="79" t="str">
        <f>Input!AE133</f>
        <v/>
      </c>
    </row>
    <row r="132" spans="1:12" x14ac:dyDescent="0.35">
      <c r="A132" s="49" t="str">
        <f>IF(AND($B132&lt;&gt;"",Input!$C$1&lt;&gt;""),Input!$C$1,"")</f>
        <v/>
      </c>
      <c r="B132" s="48" t="str">
        <f>Input!$X134</f>
        <v/>
      </c>
      <c r="C132" s="49" t="str">
        <f>Input!$Y134</f>
        <v/>
      </c>
      <c r="D132" s="49" t="str">
        <f>Input!$Z134</f>
        <v/>
      </c>
      <c r="E132" s="48" t="str">
        <f>Input!$AA134</f>
        <v/>
      </c>
      <c r="F132" s="48" t="str">
        <f>Input!W134</f>
        <v/>
      </c>
      <c r="G132" s="48" t="str">
        <f>Input!V134</f>
        <v/>
      </c>
      <c r="H132" s="48" t="str">
        <f>Input!$AG134</f>
        <v/>
      </c>
      <c r="I132" s="48" t="str">
        <f>Input!$AF134</f>
        <v/>
      </c>
      <c r="J132" s="78" t="str">
        <f>Input!AC134</f>
        <v/>
      </c>
      <c r="K132" s="78" t="str">
        <f>Input!AD134</f>
        <v/>
      </c>
      <c r="L132" s="79" t="str">
        <f>Input!AE134</f>
        <v/>
      </c>
    </row>
    <row r="133" spans="1:12" x14ac:dyDescent="0.35">
      <c r="A133" s="49" t="str">
        <f>IF(AND($B133&lt;&gt;"",Input!$C$1&lt;&gt;""),Input!$C$1,"")</f>
        <v/>
      </c>
      <c r="B133" s="48" t="str">
        <f>Input!$X135</f>
        <v/>
      </c>
      <c r="C133" s="49" t="str">
        <f>Input!$Y135</f>
        <v/>
      </c>
      <c r="D133" s="49" t="str">
        <f>Input!$Z135</f>
        <v/>
      </c>
      <c r="E133" s="48" t="str">
        <f>Input!$AA135</f>
        <v/>
      </c>
      <c r="F133" s="48" t="str">
        <f>Input!W135</f>
        <v/>
      </c>
      <c r="G133" s="48" t="str">
        <f>Input!V135</f>
        <v/>
      </c>
      <c r="H133" s="48" t="str">
        <f>Input!$AG135</f>
        <v/>
      </c>
      <c r="I133" s="48" t="str">
        <f>Input!$AF135</f>
        <v/>
      </c>
      <c r="J133" s="78" t="str">
        <f>Input!AC135</f>
        <v/>
      </c>
      <c r="K133" s="78" t="str">
        <f>Input!AD135</f>
        <v/>
      </c>
      <c r="L133" s="79" t="str">
        <f>Input!AE135</f>
        <v/>
      </c>
    </row>
    <row r="134" spans="1:12" x14ac:dyDescent="0.35">
      <c r="A134" s="49" t="str">
        <f>IF(AND($B134&lt;&gt;"",Input!$C$1&lt;&gt;""),Input!$C$1,"")</f>
        <v/>
      </c>
      <c r="B134" s="48" t="str">
        <f>Input!$X136</f>
        <v/>
      </c>
      <c r="C134" s="49" t="str">
        <f>Input!$Y136</f>
        <v/>
      </c>
      <c r="D134" s="49" t="str">
        <f>Input!$Z136</f>
        <v/>
      </c>
      <c r="E134" s="48" t="str">
        <f>Input!$AA136</f>
        <v/>
      </c>
      <c r="F134" s="48" t="str">
        <f>Input!W136</f>
        <v/>
      </c>
      <c r="G134" s="48" t="str">
        <f>Input!V136</f>
        <v/>
      </c>
      <c r="H134" s="48" t="str">
        <f>Input!$AG136</f>
        <v/>
      </c>
      <c r="I134" s="48" t="str">
        <f>Input!$AF136</f>
        <v/>
      </c>
      <c r="J134" s="78" t="str">
        <f>Input!AC136</f>
        <v/>
      </c>
      <c r="K134" s="78" t="str">
        <f>Input!AD136</f>
        <v/>
      </c>
      <c r="L134" s="79" t="str">
        <f>Input!AE136</f>
        <v/>
      </c>
    </row>
    <row r="135" spans="1:12" x14ac:dyDescent="0.35">
      <c r="A135" s="49" t="str">
        <f>IF(AND($B135&lt;&gt;"",Input!$C$1&lt;&gt;""),Input!$C$1,"")</f>
        <v/>
      </c>
      <c r="B135" s="48" t="str">
        <f>Input!$X137</f>
        <v/>
      </c>
      <c r="C135" s="49" t="str">
        <f>Input!$Y137</f>
        <v/>
      </c>
      <c r="D135" s="49" t="str">
        <f>Input!$Z137</f>
        <v/>
      </c>
      <c r="E135" s="48" t="str">
        <f>Input!$AA137</f>
        <v/>
      </c>
      <c r="F135" s="48" t="str">
        <f>Input!W137</f>
        <v/>
      </c>
      <c r="G135" s="48" t="str">
        <f>Input!V137</f>
        <v/>
      </c>
      <c r="H135" s="48" t="str">
        <f>Input!$AG137</f>
        <v/>
      </c>
      <c r="I135" s="48" t="str">
        <f>Input!$AF137</f>
        <v/>
      </c>
      <c r="J135" s="78" t="str">
        <f>Input!AC137</f>
        <v/>
      </c>
      <c r="K135" s="78" t="str">
        <f>Input!AD137</f>
        <v/>
      </c>
      <c r="L135" s="79" t="str">
        <f>Input!AE137</f>
        <v/>
      </c>
    </row>
    <row r="136" spans="1:12" x14ac:dyDescent="0.35">
      <c r="A136" s="49" t="str">
        <f>IF(AND($B136&lt;&gt;"",Input!$C$1&lt;&gt;""),Input!$C$1,"")</f>
        <v/>
      </c>
      <c r="B136" s="48" t="str">
        <f>Input!$X138</f>
        <v/>
      </c>
      <c r="C136" s="49" t="str">
        <f>Input!$Y138</f>
        <v/>
      </c>
      <c r="D136" s="49" t="str">
        <f>Input!$Z138</f>
        <v/>
      </c>
      <c r="E136" s="48" t="str">
        <f>Input!$AA138</f>
        <v/>
      </c>
      <c r="F136" s="48" t="str">
        <f>Input!W138</f>
        <v/>
      </c>
      <c r="G136" s="48" t="str">
        <f>Input!V138</f>
        <v/>
      </c>
      <c r="H136" s="48" t="str">
        <f>Input!$AG138</f>
        <v/>
      </c>
      <c r="I136" s="48" t="str">
        <f>Input!$AF138</f>
        <v/>
      </c>
      <c r="J136" s="78" t="str">
        <f>Input!AC138</f>
        <v/>
      </c>
      <c r="K136" s="78" t="str">
        <f>Input!AD138</f>
        <v/>
      </c>
      <c r="L136" s="79" t="str">
        <f>Input!AE138</f>
        <v/>
      </c>
    </row>
    <row r="137" spans="1:12" x14ac:dyDescent="0.35">
      <c r="A137" s="49" t="str">
        <f>IF(AND($B137&lt;&gt;"",Input!$C$1&lt;&gt;""),Input!$C$1,"")</f>
        <v/>
      </c>
      <c r="B137" s="48" t="str">
        <f>Input!$X139</f>
        <v/>
      </c>
      <c r="C137" s="49" t="str">
        <f>Input!$Y139</f>
        <v/>
      </c>
      <c r="D137" s="49" t="str">
        <f>Input!$Z139</f>
        <v/>
      </c>
      <c r="E137" s="48" t="str">
        <f>Input!$AA139</f>
        <v/>
      </c>
      <c r="F137" s="48" t="str">
        <f>Input!W139</f>
        <v/>
      </c>
      <c r="G137" s="48" t="str">
        <f>Input!V139</f>
        <v/>
      </c>
      <c r="H137" s="48" t="str">
        <f>Input!$AG139</f>
        <v/>
      </c>
      <c r="I137" s="48" t="str">
        <f>Input!$AF139</f>
        <v/>
      </c>
      <c r="J137" s="78" t="str">
        <f>Input!AC139</f>
        <v/>
      </c>
      <c r="K137" s="78" t="str">
        <f>Input!AD139</f>
        <v/>
      </c>
      <c r="L137" s="79" t="str">
        <f>Input!AE139</f>
        <v/>
      </c>
    </row>
    <row r="138" spans="1:12" x14ac:dyDescent="0.35">
      <c r="A138" s="49" t="str">
        <f>IF(AND($B138&lt;&gt;"",Input!$C$1&lt;&gt;""),Input!$C$1,"")</f>
        <v/>
      </c>
      <c r="B138" s="48" t="str">
        <f>Input!$X140</f>
        <v/>
      </c>
      <c r="C138" s="49" t="str">
        <f>Input!$Y140</f>
        <v/>
      </c>
      <c r="D138" s="49" t="str">
        <f>Input!$Z140</f>
        <v/>
      </c>
      <c r="E138" s="48" t="str">
        <f>Input!$AA140</f>
        <v/>
      </c>
      <c r="F138" s="48" t="str">
        <f>Input!W140</f>
        <v/>
      </c>
      <c r="G138" s="48" t="str">
        <f>Input!V140</f>
        <v/>
      </c>
      <c r="H138" s="48" t="str">
        <f>Input!$AG140</f>
        <v/>
      </c>
      <c r="I138" s="48" t="str">
        <f>Input!$AF140</f>
        <v/>
      </c>
      <c r="J138" s="78" t="str">
        <f>Input!AC140</f>
        <v/>
      </c>
      <c r="K138" s="78" t="str">
        <f>Input!AD140</f>
        <v/>
      </c>
      <c r="L138" s="79" t="str">
        <f>Input!AE140</f>
        <v/>
      </c>
    </row>
    <row r="139" spans="1:12" x14ac:dyDescent="0.35">
      <c r="A139" s="49" t="str">
        <f>IF(AND($B139&lt;&gt;"",Input!$C$1&lt;&gt;""),Input!$C$1,"")</f>
        <v/>
      </c>
      <c r="B139" s="48" t="str">
        <f>Input!$X141</f>
        <v/>
      </c>
      <c r="C139" s="49" t="str">
        <f>Input!$Y141</f>
        <v/>
      </c>
      <c r="D139" s="49" t="str">
        <f>Input!$Z141</f>
        <v/>
      </c>
      <c r="E139" s="48" t="str">
        <f>Input!$AA141</f>
        <v/>
      </c>
      <c r="F139" s="48" t="str">
        <f>Input!W141</f>
        <v/>
      </c>
      <c r="G139" s="48" t="str">
        <f>Input!V141</f>
        <v/>
      </c>
      <c r="H139" s="48" t="str">
        <f>Input!$AG141</f>
        <v/>
      </c>
      <c r="I139" s="48" t="str">
        <f>Input!$AF141</f>
        <v/>
      </c>
      <c r="J139" s="78" t="str">
        <f>Input!AC141</f>
        <v/>
      </c>
      <c r="K139" s="78" t="str">
        <f>Input!AD141</f>
        <v/>
      </c>
      <c r="L139" s="79" t="str">
        <f>Input!AE141</f>
        <v/>
      </c>
    </row>
    <row r="140" spans="1:12" x14ac:dyDescent="0.35">
      <c r="A140" s="49" t="str">
        <f>IF(AND($B140&lt;&gt;"",Input!$C$1&lt;&gt;""),Input!$C$1,"")</f>
        <v/>
      </c>
      <c r="B140" s="48" t="str">
        <f>Input!$X142</f>
        <v/>
      </c>
      <c r="C140" s="49" t="str">
        <f>Input!$Y142</f>
        <v/>
      </c>
      <c r="D140" s="49" t="str">
        <f>Input!$Z142</f>
        <v/>
      </c>
      <c r="E140" s="48" t="str">
        <f>Input!$AA142</f>
        <v/>
      </c>
      <c r="F140" s="48" t="str">
        <f>Input!W142</f>
        <v/>
      </c>
      <c r="G140" s="48" t="str">
        <f>Input!V142</f>
        <v/>
      </c>
      <c r="H140" s="48" t="str">
        <f>Input!$AG142</f>
        <v/>
      </c>
      <c r="I140" s="48" t="str">
        <f>Input!$AF142</f>
        <v/>
      </c>
      <c r="J140" s="78" t="str">
        <f>Input!AC142</f>
        <v/>
      </c>
      <c r="K140" s="78" t="str">
        <f>Input!AD142</f>
        <v/>
      </c>
      <c r="L140" s="79" t="str">
        <f>Input!AE142</f>
        <v/>
      </c>
    </row>
    <row r="141" spans="1:12" x14ac:dyDescent="0.35">
      <c r="A141" s="49" t="str">
        <f>IF(AND($B141&lt;&gt;"",Input!$C$1&lt;&gt;""),Input!$C$1,"")</f>
        <v/>
      </c>
      <c r="B141" s="48" t="str">
        <f>Input!$X143</f>
        <v/>
      </c>
      <c r="C141" s="49" t="str">
        <f>Input!$Y143</f>
        <v/>
      </c>
      <c r="D141" s="49" t="str">
        <f>Input!$Z143</f>
        <v/>
      </c>
      <c r="E141" s="48" t="str">
        <f>Input!$AA143</f>
        <v/>
      </c>
      <c r="F141" s="48" t="str">
        <f>Input!W143</f>
        <v/>
      </c>
      <c r="G141" s="48" t="str">
        <f>Input!V143</f>
        <v/>
      </c>
      <c r="H141" s="48" t="str">
        <f>Input!$AG143</f>
        <v/>
      </c>
      <c r="I141" s="48" t="str">
        <f>Input!$AF143</f>
        <v/>
      </c>
      <c r="J141" s="78" t="str">
        <f>Input!AC143</f>
        <v/>
      </c>
      <c r="K141" s="78" t="str">
        <f>Input!AD143</f>
        <v/>
      </c>
      <c r="L141" s="79" t="str">
        <f>Input!AE143</f>
        <v/>
      </c>
    </row>
    <row r="142" spans="1:12" x14ac:dyDescent="0.35">
      <c r="A142" s="49" t="str">
        <f>IF(AND($B142&lt;&gt;"",Input!$C$1&lt;&gt;""),Input!$C$1,"")</f>
        <v/>
      </c>
      <c r="B142" s="48" t="str">
        <f>Input!$X144</f>
        <v/>
      </c>
      <c r="C142" s="49" t="str">
        <f>Input!$Y144</f>
        <v/>
      </c>
      <c r="D142" s="49" t="str">
        <f>Input!$Z144</f>
        <v/>
      </c>
      <c r="E142" s="48" t="str">
        <f>Input!$AA144</f>
        <v/>
      </c>
      <c r="F142" s="48" t="str">
        <f>Input!W144</f>
        <v/>
      </c>
      <c r="G142" s="48" t="str">
        <f>Input!V144</f>
        <v/>
      </c>
      <c r="H142" s="48" t="str">
        <f>Input!$AG144</f>
        <v/>
      </c>
      <c r="I142" s="48" t="str">
        <f>Input!$AF144</f>
        <v/>
      </c>
      <c r="J142" s="78" t="str">
        <f>Input!AC144</f>
        <v/>
      </c>
      <c r="K142" s="78" t="str">
        <f>Input!AD144</f>
        <v/>
      </c>
      <c r="L142" s="79" t="str">
        <f>Input!AE144</f>
        <v/>
      </c>
    </row>
    <row r="143" spans="1:12" x14ac:dyDescent="0.35">
      <c r="A143" s="49" t="str">
        <f>IF(AND($B143&lt;&gt;"",Input!$C$1&lt;&gt;""),Input!$C$1,"")</f>
        <v/>
      </c>
      <c r="B143" s="48" t="str">
        <f>Input!$X145</f>
        <v/>
      </c>
      <c r="C143" s="49" t="str">
        <f>Input!$Y145</f>
        <v/>
      </c>
      <c r="D143" s="49" t="str">
        <f>Input!$Z145</f>
        <v/>
      </c>
      <c r="E143" s="48" t="str">
        <f>Input!$AA145</f>
        <v/>
      </c>
      <c r="F143" s="48" t="str">
        <f>Input!W145</f>
        <v/>
      </c>
      <c r="G143" s="48" t="str">
        <f>Input!V145</f>
        <v/>
      </c>
      <c r="H143" s="48" t="str">
        <f>Input!$AG145</f>
        <v/>
      </c>
      <c r="I143" s="48" t="str">
        <f>Input!$AF145</f>
        <v/>
      </c>
      <c r="J143" s="78" t="str">
        <f>Input!AC145</f>
        <v/>
      </c>
      <c r="K143" s="78" t="str">
        <f>Input!AD145</f>
        <v/>
      </c>
      <c r="L143" s="79" t="str">
        <f>Input!AE145</f>
        <v/>
      </c>
    </row>
    <row r="144" spans="1:12" x14ac:dyDescent="0.35">
      <c r="A144" s="49" t="str">
        <f>IF(AND($B144&lt;&gt;"",Input!$C$1&lt;&gt;""),Input!$C$1,"")</f>
        <v/>
      </c>
      <c r="B144" s="48" t="str">
        <f>Input!$X146</f>
        <v/>
      </c>
      <c r="C144" s="49" t="str">
        <f>Input!$Y146</f>
        <v/>
      </c>
      <c r="D144" s="49" t="str">
        <f>Input!$Z146</f>
        <v/>
      </c>
      <c r="E144" s="48" t="str">
        <f>Input!$AA146</f>
        <v/>
      </c>
      <c r="F144" s="48" t="str">
        <f>Input!W146</f>
        <v/>
      </c>
      <c r="G144" s="48" t="str">
        <f>Input!V146</f>
        <v/>
      </c>
      <c r="H144" s="48" t="str">
        <f>Input!$AG146</f>
        <v/>
      </c>
      <c r="I144" s="48" t="str">
        <f>Input!$AF146</f>
        <v/>
      </c>
      <c r="J144" s="78" t="str">
        <f>Input!AC146</f>
        <v/>
      </c>
      <c r="K144" s="78" t="str">
        <f>Input!AD146</f>
        <v/>
      </c>
      <c r="L144" s="79" t="str">
        <f>Input!AE146</f>
        <v/>
      </c>
    </row>
    <row r="145" spans="1:12" x14ac:dyDescent="0.35">
      <c r="A145" s="49" t="str">
        <f>IF(AND($B145&lt;&gt;"",Input!$C$1&lt;&gt;""),Input!$C$1,"")</f>
        <v/>
      </c>
      <c r="B145" s="48" t="str">
        <f>Input!$X147</f>
        <v/>
      </c>
      <c r="C145" s="49" t="str">
        <f>Input!$Y147</f>
        <v/>
      </c>
      <c r="D145" s="49" t="str">
        <f>Input!$Z147</f>
        <v/>
      </c>
      <c r="E145" s="48" t="str">
        <f>Input!$AA147</f>
        <v/>
      </c>
      <c r="F145" s="48" t="str">
        <f>Input!W147</f>
        <v/>
      </c>
      <c r="G145" s="48" t="str">
        <f>Input!V147</f>
        <v/>
      </c>
      <c r="H145" s="48" t="str">
        <f>Input!$AG147</f>
        <v/>
      </c>
      <c r="I145" s="48" t="str">
        <f>Input!$AF147</f>
        <v/>
      </c>
      <c r="J145" s="78" t="str">
        <f>Input!AC147</f>
        <v/>
      </c>
      <c r="K145" s="78" t="str">
        <f>Input!AD147</f>
        <v/>
      </c>
      <c r="L145" s="79" t="str">
        <f>Input!AE147</f>
        <v/>
      </c>
    </row>
    <row r="146" spans="1:12" x14ac:dyDescent="0.35">
      <c r="A146" s="49" t="str">
        <f>IF(AND($B146&lt;&gt;"",Input!$C$1&lt;&gt;""),Input!$C$1,"")</f>
        <v/>
      </c>
      <c r="B146" s="48" t="str">
        <f>Input!$X148</f>
        <v/>
      </c>
      <c r="C146" s="49" t="str">
        <f>Input!$Y148</f>
        <v/>
      </c>
      <c r="D146" s="49" t="str">
        <f>Input!$Z148</f>
        <v/>
      </c>
      <c r="E146" s="48" t="str">
        <f>Input!$AA148</f>
        <v/>
      </c>
      <c r="F146" s="48" t="str">
        <f>Input!W148</f>
        <v/>
      </c>
      <c r="G146" s="48" t="str">
        <f>Input!V148</f>
        <v/>
      </c>
      <c r="H146" s="48" t="str">
        <f>Input!$AG148</f>
        <v/>
      </c>
      <c r="I146" s="48" t="str">
        <f>Input!$AF148</f>
        <v/>
      </c>
      <c r="J146" s="78" t="str">
        <f>Input!AC148</f>
        <v/>
      </c>
      <c r="K146" s="78" t="str">
        <f>Input!AD148</f>
        <v/>
      </c>
      <c r="L146" s="79" t="str">
        <f>Input!AE148</f>
        <v/>
      </c>
    </row>
    <row r="147" spans="1:12" x14ac:dyDescent="0.35">
      <c r="A147" s="49" t="str">
        <f>IF(AND($B147&lt;&gt;"",Input!$C$1&lt;&gt;""),Input!$C$1,"")</f>
        <v/>
      </c>
      <c r="B147" s="48" t="str">
        <f>Input!$X149</f>
        <v/>
      </c>
      <c r="C147" s="49" t="str">
        <f>Input!$Y149</f>
        <v/>
      </c>
      <c r="D147" s="49" t="str">
        <f>Input!$Z149</f>
        <v/>
      </c>
      <c r="E147" s="48" t="str">
        <f>Input!$AA149</f>
        <v/>
      </c>
      <c r="F147" s="48" t="str">
        <f>Input!W149</f>
        <v/>
      </c>
      <c r="G147" s="48" t="str">
        <f>Input!V149</f>
        <v/>
      </c>
      <c r="H147" s="48" t="str">
        <f>Input!$AG149</f>
        <v/>
      </c>
      <c r="I147" s="48" t="str">
        <f>Input!$AF149</f>
        <v/>
      </c>
      <c r="J147" s="78" t="str">
        <f>Input!AC149</f>
        <v/>
      </c>
      <c r="K147" s="78" t="str">
        <f>Input!AD149</f>
        <v/>
      </c>
      <c r="L147" s="79" t="str">
        <f>Input!AE149</f>
        <v/>
      </c>
    </row>
    <row r="148" spans="1:12" x14ac:dyDescent="0.35">
      <c r="A148" s="49" t="str">
        <f>IF(AND($B148&lt;&gt;"",Input!$C$1&lt;&gt;""),Input!$C$1,"")</f>
        <v/>
      </c>
      <c r="B148" s="48" t="str">
        <f>Input!$X150</f>
        <v/>
      </c>
      <c r="C148" s="49" t="str">
        <f>Input!$Y150</f>
        <v/>
      </c>
      <c r="D148" s="49" t="str">
        <f>Input!$Z150</f>
        <v/>
      </c>
      <c r="E148" s="48" t="str">
        <f>Input!$AA150</f>
        <v/>
      </c>
      <c r="F148" s="48" t="str">
        <f>Input!W150</f>
        <v/>
      </c>
      <c r="G148" s="48" t="str">
        <f>Input!V150</f>
        <v/>
      </c>
      <c r="H148" s="48" t="str">
        <f>Input!$AG150</f>
        <v/>
      </c>
      <c r="I148" s="48" t="str">
        <f>Input!$AF150</f>
        <v/>
      </c>
      <c r="J148" s="78" t="str">
        <f>Input!AC150</f>
        <v/>
      </c>
      <c r="K148" s="78" t="str">
        <f>Input!AD150</f>
        <v/>
      </c>
      <c r="L148" s="79" t="str">
        <f>Input!AE150</f>
        <v/>
      </c>
    </row>
    <row r="149" spans="1:12" x14ac:dyDescent="0.35">
      <c r="A149" s="49" t="str">
        <f>IF(AND($B149&lt;&gt;"",Input!$C$1&lt;&gt;""),Input!$C$1,"")</f>
        <v/>
      </c>
      <c r="B149" s="48" t="str">
        <f>Input!$X151</f>
        <v/>
      </c>
      <c r="C149" s="49" t="str">
        <f>Input!$Y151</f>
        <v/>
      </c>
      <c r="D149" s="49" t="str">
        <f>Input!$Z151</f>
        <v/>
      </c>
      <c r="E149" s="48" t="str">
        <f>Input!$AA151</f>
        <v/>
      </c>
      <c r="F149" s="48" t="str">
        <f>Input!W151</f>
        <v/>
      </c>
      <c r="G149" s="48" t="str">
        <f>Input!V151</f>
        <v/>
      </c>
      <c r="H149" s="48" t="str">
        <f>Input!$AG151</f>
        <v/>
      </c>
      <c r="I149" s="48" t="str">
        <f>Input!$AF151</f>
        <v/>
      </c>
      <c r="J149" s="78" t="str">
        <f>Input!AC151</f>
        <v/>
      </c>
      <c r="K149" s="78" t="str">
        <f>Input!AD151</f>
        <v/>
      </c>
      <c r="L149" s="79" t="str">
        <f>Input!AE151</f>
        <v/>
      </c>
    </row>
    <row r="150" spans="1:12" x14ac:dyDescent="0.35">
      <c r="A150" s="49" t="str">
        <f>IF(AND($B150&lt;&gt;"",Input!$C$1&lt;&gt;""),Input!$C$1,"")</f>
        <v/>
      </c>
      <c r="B150" s="48" t="str">
        <f>Input!$X152</f>
        <v/>
      </c>
      <c r="C150" s="49" t="str">
        <f>Input!$Y152</f>
        <v/>
      </c>
      <c r="D150" s="49" t="str">
        <f>Input!$Z152</f>
        <v/>
      </c>
      <c r="E150" s="48" t="str">
        <f>Input!$AA152</f>
        <v/>
      </c>
      <c r="F150" s="48" t="str">
        <f>Input!W152</f>
        <v/>
      </c>
      <c r="G150" s="48" t="str">
        <f>Input!V152</f>
        <v/>
      </c>
      <c r="H150" s="48" t="str">
        <f>Input!$AG152</f>
        <v/>
      </c>
      <c r="I150" s="48" t="str">
        <f>Input!$AF152</f>
        <v/>
      </c>
      <c r="J150" s="78" t="str">
        <f>Input!AC152</f>
        <v/>
      </c>
      <c r="K150" s="78" t="str">
        <f>Input!AD152</f>
        <v/>
      </c>
      <c r="L150" s="79" t="str">
        <f>Input!AE152</f>
        <v/>
      </c>
    </row>
    <row r="151" spans="1:12" x14ac:dyDescent="0.35">
      <c r="A151" s="49" t="str">
        <f>IF(AND($B151&lt;&gt;"",Input!$C$1&lt;&gt;""),Input!$C$1,"")</f>
        <v/>
      </c>
      <c r="B151" s="48" t="str">
        <f>Input!$X153</f>
        <v/>
      </c>
      <c r="C151" s="49" t="str">
        <f>Input!$Y153</f>
        <v/>
      </c>
      <c r="D151" s="49" t="str">
        <f>Input!$Z153</f>
        <v/>
      </c>
      <c r="E151" s="48" t="str">
        <f>Input!$AA153</f>
        <v/>
      </c>
      <c r="F151" s="48" t="str">
        <f>Input!W153</f>
        <v/>
      </c>
      <c r="G151" s="48" t="str">
        <f>Input!V153</f>
        <v/>
      </c>
      <c r="H151" s="48" t="str">
        <f>Input!$AG153</f>
        <v/>
      </c>
      <c r="I151" s="48" t="str">
        <f>Input!$AF153</f>
        <v/>
      </c>
      <c r="J151" s="78" t="str">
        <f>Input!AC153</f>
        <v/>
      </c>
      <c r="K151" s="78" t="str">
        <f>Input!AD153</f>
        <v/>
      </c>
      <c r="L151" s="79" t="str">
        <f>Input!AE153</f>
        <v/>
      </c>
    </row>
    <row r="152" spans="1:12" x14ac:dyDescent="0.35">
      <c r="A152" s="49" t="str">
        <f>IF(AND($B152&lt;&gt;"",Input!$C$1&lt;&gt;""),Input!$C$1,"")</f>
        <v/>
      </c>
      <c r="B152" s="48" t="str">
        <f>Input!$X154</f>
        <v/>
      </c>
      <c r="C152" s="49" t="str">
        <f>Input!$Y154</f>
        <v/>
      </c>
      <c r="D152" s="49" t="str">
        <f>Input!$Z154</f>
        <v/>
      </c>
      <c r="E152" s="48" t="str">
        <f>Input!$AA154</f>
        <v/>
      </c>
      <c r="F152" s="48" t="str">
        <f>Input!W154</f>
        <v/>
      </c>
      <c r="G152" s="48" t="str">
        <f>Input!V154</f>
        <v/>
      </c>
      <c r="H152" s="48" t="str">
        <f>Input!$AG154</f>
        <v/>
      </c>
      <c r="I152" s="48" t="str">
        <f>Input!$AF154</f>
        <v/>
      </c>
      <c r="J152" s="78" t="str">
        <f>Input!AC154</f>
        <v/>
      </c>
      <c r="K152" s="78" t="str">
        <f>Input!AD154</f>
        <v/>
      </c>
      <c r="L152" s="79" t="str">
        <f>Input!AE154</f>
        <v/>
      </c>
    </row>
    <row r="153" spans="1:12" x14ac:dyDescent="0.35">
      <c r="A153" s="49" t="str">
        <f>IF(AND($B153&lt;&gt;"",Input!$C$1&lt;&gt;""),Input!$C$1,"")</f>
        <v/>
      </c>
      <c r="B153" s="48" t="str">
        <f>Input!$X155</f>
        <v/>
      </c>
      <c r="C153" s="49" t="str">
        <f>Input!$Y155</f>
        <v/>
      </c>
      <c r="D153" s="49" t="str">
        <f>Input!$Z155</f>
        <v/>
      </c>
      <c r="E153" s="48" t="str">
        <f>Input!$AA155</f>
        <v/>
      </c>
      <c r="F153" s="48" t="str">
        <f>Input!W155</f>
        <v/>
      </c>
      <c r="G153" s="48" t="str">
        <f>Input!V155</f>
        <v/>
      </c>
      <c r="H153" s="48" t="str">
        <f>Input!$AG155</f>
        <v/>
      </c>
      <c r="I153" s="48" t="str">
        <f>Input!$AF155</f>
        <v/>
      </c>
      <c r="J153" s="78" t="str">
        <f>Input!AC155</f>
        <v/>
      </c>
      <c r="K153" s="78" t="str">
        <f>Input!AD155</f>
        <v/>
      </c>
      <c r="L153" s="79" t="str">
        <f>Input!AE155</f>
        <v/>
      </c>
    </row>
    <row r="154" spans="1:12" x14ac:dyDescent="0.35">
      <c r="A154" s="49" t="str">
        <f>IF(AND($B154&lt;&gt;"",Input!$C$1&lt;&gt;""),Input!$C$1,"")</f>
        <v/>
      </c>
      <c r="B154" s="48" t="str">
        <f>Input!$X156</f>
        <v/>
      </c>
      <c r="C154" s="49" t="str">
        <f>Input!$Y156</f>
        <v/>
      </c>
      <c r="D154" s="49" t="str">
        <f>Input!$Z156</f>
        <v/>
      </c>
      <c r="E154" s="48" t="str">
        <f>Input!$AA156</f>
        <v/>
      </c>
      <c r="F154" s="48" t="str">
        <f>Input!W156</f>
        <v/>
      </c>
      <c r="G154" s="48" t="str">
        <f>Input!V156</f>
        <v/>
      </c>
      <c r="H154" s="48" t="str">
        <f>Input!$AG156</f>
        <v/>
      </c>
      <c r="I154" s="48" t="str">
        <f>Input!$AF156</f>
        <v/>
      </c>
      <c r="J154" s="78" t="str">
        <f>Input!AC156</f>
        <v/>
      </c>
      <c r="K154" s="78" t="str">
        <f>Input!AD156</f>
        <v/>
      </c>
      <c r="L154" s="79" t="str">
        <f>Input!AE156</f>
        <v/>
      </c>
    </row>
    <row r="155" spans="1:12" x14ac:dyDescent="0.35">
      <c r="A155" s="49" t="str">
        <f>IF(AND($B155&lt;&gt;"",Input!$C$1&lt;&gt;""),Input!$C$1,"")</f>
        <v/>
      </c>
      <c r="B155" s="48" t="str">
        <f>Input!$X157</f>
        <v/>
      </c>
      <c r="C155" s="49" t="str">
        <f>Input!$Y157</f>
        <v/>
      </c>
      <c r="D155" s="49" t="str">
        <f>Input!$Z157</f>
        <v/>
      </c>
      <c r="E155" s="48" t="str">
        <f>Input!$AA157</f>
        <v/>
      </c>
      <c r="F155" s="48" t="str">
        <f>Input!W157</f>
        <v/>
      </c>
      <c r="G155" s="48" t="str">
        <f>Input!V157</f>
        <v/>
      </c>
      <c r="H155" s="48" t="str">
        <f>Input!$AG157</f>
        <v/>
      </c>
      <c r="I155" s="48" t="str">
        <f>Input!$AF157</f>
        <v/>
      </c>
      <c r="J155" s="78" t="str">
        <f>Input!AC157</f>
        <v/>
      </c>
      <c r="K155" s="78" t="str">
        <f>Input!AD157</f>
        <v/>
      </c>
      <c r="L155" s="79" t="str">
        <f>Input!AE157</f>
        <v/>
      </c>
    </row>
    <row r="156" spans="1:12" x14ac:dyDescent="0.35">
      <c r="A156" s="49" t="str">
        <f>IF(AND($B156&lt;&gt;"",Input!$C$1&lt;&gt;""),Input!$C$1,"")</f>
        <v/>
      </c>
      <c r="B156" s="48" t="str">
        <f>Input!$X158</f>
        <v/>
      </c>
      <c r="C156" s="49" t="str">
        <f>Input!$Y158</f>
        <v/>
      </c>
      <c r="D156" s="49" t="str">
        <f>Input!$Z158</f>
        <v/>
      </c>
      <c r="E156" s="48" t="str">
        <f>Input!$AA158</f>
        <v/>
      </c>
      <c r="F156" s="48" t="str">
        <f>Input!W158</f>
        <v/>
      </c>
      <c r="G156" s="48" t="str">
        <f>Input!V158</f>
        <v/>
      </c>
      <c r="H156" s="48" t="str">
        <f>Input!$AG158</f>
        <v/>
      </c>
      <c r="I156" s="48" t="str">
        <f>Input!$AF158</f>
        <v/>
      </c>
      <c r="J156" s="78" t="str">
        <f>Input!AC158</f>
        <v/>
      </c>
      <c r="K156" s="78" t="str">
        <f>Input!AD158</f>
        <v/>
      </c>
      <c r="L156" s="79" t="str">
        <f>Input!AE158</f>
        <v/>
      </c>
    </row>
    <row r="157" spans="1:12" x14ac:dyDescent="0.35">
      <c r="A157" s="49" t="str">
        <f>IF(AND($B157&lt;&gt;"",Input!$C$1&lt;&gt;""),Input!$C$1,"")</f>
        <v/>
      </c>
      <c r="B157" s="48" t="str">
        <f>Input!$X159</f>
        <v/>
      </c>
      <c r="C157" s="49" t="str">
        <f>Input!$Y159</f>
        <v/>
      </c>
      <c r="D157" s="49" t="str">
        <f>Input!$Z159</f>
        <v/>
      </c>
      <c r="E157" s="48" t="str">
        <f>Input!$AA159</f>
        <v/>
      </c>
      <c r="F157" s="48" t="str">
        <f>Input!W159</f>
        <v/>
      </c>
      <c r="G157" s="48" t="str">
        <f>Input!V159</f>
        <v/>
      </c>
      <c r="H157" s="48" t="str">
        <f>Input!$AG159</f>
        <v/>
      </c>
      <c r="I157" s="48" t="str">
        <f>Input!$AF159</f>
        <v/>
      </c>
      <c r="J157" s="78" t="str">
        <f>Input!AC159</f>
        <v/>
      </c>
      <c r="K157" s="78" t="str">
        <f>Input!AD159</f>
        <v/>
      </c>
      <c r="L157" s="79" t="str">
        <f>Input!AE159</f>
        <v/>
      </c>
    </row>
    <row r="158" spans="1:12" x14ac:dyDescent="0.35">
      <c r="A158" s="49" t="str">
        <f>IF(AND($B158&lt;&gt;"",Input!$C$1&lt;&gt;""),Input!$C$1,"")</f>
        <v/>
      </c>
      <c r="B158" s="48" t="str">
        <f>Input!$X160</f>
        <v/>
      </c>
      <c r="C158" s="49" t="str">
        <f>Input!$Y160</f>
        <v/>
      </c>
      <c r="D158" s="49" t="str">
        <f>Input!$Z160</f>
        <v/>
      </c>
      <c r="E158" s="48" t="str">
        <f>Input!$AA160</f>
        <v/>
      </c>
      <c r="F158" s="48" t="str">
        <f>Input!W160</f>
        <v/>
      </c>
      <c r="G158" s="48" t="str">
        <f>Input!V160</f>
        <v/>
      </c>
      <c r="H158" s="48" t="str">
        <f>Input!$AG160</f>
        <v/>
      </c>
      <c r="I158" s="48" t="str">
        <f>Input!$AF160</f>
        <v/>
      </c>
      <c r="J158" s="78" t="str">
        <f>Input!AC160</f>
        <v/>
      </c>
      <c r="K158" s="78" t="str">
        <f>Input!AD160</f>
        <v/>
      </c>
      <c r="L158" s="79" t="str">
        <f>Input!AE160</f>
        <v/>
      </c>
    </row>
    <row r="159" spans="1:12" x14ac:dyDescent="0.35">
      <c r="A159" s="49" t="str">
        <f>IF(AND($B159&lt;&gt;"",Input!$C$1&lt;&gt;""),Input!$C$1,"")</f>
        <v/>
      </c>
      <c r="B159" s="48" t="str">
        <f>Input!$X161</f>
        <v/>
      </c>
      <c r="C159" s="49" t="str">
        <f>Input!$Y161</f>
        <v/>
      </c>
      <c r="D159" s="49" t="str">
        <f>Input!$Z161</f>
        <v/>
      </c>
      <c r="E159" s="48" t="str">
        <f>Input!$AA161</f>
        <v/>
      </c>
      <c r="F159" s="48" t="str">
        <f>Input!W161</f>
        <v/>
      </c>
      <c r="G159" s="48" t="str">
        <f>Input!V161</f>
        <v/>
      </c>
      <c r="H159" s="48" t="str">
        <f>Input!$AG161</f>
        <v/>
      </c>
      <c r="I159" s="48" t="str">
        <f>Input!$AF161</f>
        <v/>
      </c>
      <c r="J159" s="78" t="str">
        <f>Input!AC161</f>
        <v/>
      </c>
      <c r="K159" s="78" t="str">
        <f>Input!AD161</f>
        <v/>
      </c>
      <c r="L159" s="79" t="str">
        <f>Input!AE161</f>
        <v/>
      </c>
    </row>
    <row r="160" spans="1:12" x14ac:dyDescent="0.35">
      <c r="A160" s="49" t="str">
        <f>IF(AND($B160&lt;&gt;"",Input!$C$1&lt;&gt;""),Input!$C$1,"")</f>
        <v/>
      </c>
      <c r="B160" s="48" t="str">
        <f>Input!$X162</f>
        <v/>
      </c>
      <c r="C160" s="49" t="str">
        <f>Input!$Y162</f>
        <v/>
      </c>
      <c r="D160" s="49" t="str">
        <f>Input!$Z162</f>
        <v/>
      </c>
      <c r="E160" s="48" t="str">
        <f>Input!$AA162</f>
        <v/>
      </c>
      <c r="F160" s="48" t="str">
        <f>Input!W162</f>
        <v/>
      </c>
      <c r="G160" s="48" t="str">
        <f>Input!V162</f>
        <v/>
      </c>
      <c r="H160" s="48" t="str">
        <f>Input!$AG162</f>
        <v/>
      </c>
      <c r="I160" s="48" t="str">
        <f>Input!$AF162</f>
        <v/>
      </c>
      <c r="J160" s="78" t="str">
        <f>Input!AC162</f>
        <v/>
      </c>
      <c r="K160" s="78" t="str">
        <f>Input!AD162</f>
        <v/>
      </c>
      <c r="L160" s="79" t="str">
        <f>Input!AE162</f>
        <v/>
      </c>
    </row>
    <row r="161" spans="1:12" x14ac:dyDescent="0.35">
      <c r="A161" s="49" t="str">
        <f>IF(AND($B161&lt;&gt;"",Input!$C$1&lt;&gt;""),Input!$C$1,"")</f>
        <v/>
      </c>
      <c r="B161" s="48" t="str">
        <f>Input!$X163</f>
        <v/>
      </c>
      <c r="C161" s="49" t="str">
        <f>Input!$Y163</f>
        <v/>
      </c>
      <c r="D161" s="49" t="str">
        <f>Input!$Z163</f>
        <v/>
      </c>
      <c r="E161" s="48" t="str">
        <f>Input!$AA163</f>
        <v/>
      </c>
      <c r="F161" s="48" t="str">
        <f>Input!W163</f>
        <v/>
      </c>
      <c r="G161" s="48" t="str">
        <f>Input!V163</f>
        <v/>
      </c>
      <c r="H161" s="48" t="str">
        <f>Input!$AG163</f>
        <v/>
      </c>
      <c r="I161" s="48" t="str">
        <f>Input!$AF163</f>
        <v/>
      </c>
      <c r="J161" s="78" t="str">
        <f>Input!AC163</f>
        <v/>
      </c>
      <c r="K161" s="78" t="str">
        <f>Input!AD163</f>
        <v/>
      </c>
      <c r="L161" s="79" t="str">
        <f>Input!AE163</f>
        <v/>
      </c>
    </row>
    <row r="162" spans="1:12" x14ac:dyDescent="0.35">
      <c r="A162" s="49" t="str">
        <f>IF(AND($B162&lt;&gt;"",Input!$C$1&lt;&gt;""),Input!$C$1,"")</f>
        <v/>
      </c>
      <c r="B162" s="48" t="str">
        <f>Input!$X164</f>
        <v/>
      </c>
      <c r="C162" s="49" t="str">
        <f>Input!$Y164</f>
        <v/>
      </c>
      <c r="D162" s="49" t="str">
        <f>Input!$Z164</f>
        <v/>
      </c>
      <c r="E162" s="48" t="str">
        <f>Input!$AA164</f>
        <v/>
      </c>
      <c r="F162" s="48" t="str">
        <f>Input!W164</f>
        <v/>
      </c>
      <c r="G162" s="48" t="str">
        <f>Input!V164</f>
        <v/>
      </c>
      <c r="H162" s="48" t="str">
        <f>Input!$AG164</f>
        <v/>
      </c>
      <c r="I162" s="48" t="str">
        <f>Input!$AF164</f>
        <v/>
      </c>
      <c r="J162" s="78" t="str">
        <f>Input!AC164</f>
        <v/>
      </c>
      <c r="K162" s="78" t="str">
        <f>Input!AD164</f>
        <v/>
      </c>
      <c r="L162" s="79" t="str">
        <f>Input!AE164</f>
        <v/>
      </c>
    </row>
    <row r="163" spans="1:12" x14ac:dyDescent="0.35">
      <c r="A163" s="49" t="str">
        <f>IF(AND($B163&lt;&gt;"",Input!$C$1&lt;&gt;""),Input!$C$1,"")</f>
        <v/>
      </c>
      <c r="B163" s="48" t="str">
        <f>Input!$X165</f>
        <v/>
      </c>
      <c r="C163" s="49" t="str">
        <f>Input!$Y165</f>
        <v/>
      </c>
      <c r="D163" s="49" t="str">
        <f>Input!$Z165</f>
        <v/>
      </c>
      <c r="E163" s="48" t="str">
        <f>Input!$AA165</f>
        <v/>
      </c>
      <c r="F163" s="48" t="str">
        <f>Input!W165</f>
        <v/>
      </c>
      <c r="G163" s="48" t="str">
        <f>Input!V165</f>
        <v/>
      </c>
      <c r="H163" s="48" t="str">
        <f>Input!$AG165</f>
        <v/>
      </c>
      <c r="I163" s="48" t="str">
        <f>Input!$AF165</f>
        <v/>
      </c>
      <c r="J163" s="78" t="str">
        <f>Input!AC165</f>
        <v/>
      </c>
      <c r="K163" s="78" t="str">
        <f>Input!AD165</f>
        <v/>
      </c>
      <c r="L163" s="79" t="str">
        <f>Input!AE165</f>
        <v/>
      </c>
    </row>
    <row r="164" spans="1:12" x14ac:dyDescent="0.35">
      <c r="A164" s="49" t="str">
        <f>IF(AND($B164&lt;&gt;"",Input!$C$1&lt;&gt;""),Input!$C$1,"")</f>
        <v/>
      </c>
      <c r="B164" s="48" t="str">
        <f>Input!$X166</f>
        <v/>
      </c>
      <c r="C164" s="49" t="str">
        <f>Input!$Y166</f>
        <v/>
      </c>
      <c r="D164" s="49" t="str">
        <f>Input!$Z166</f>
        <v/>
      </c>
      <c r="E164" s="48" t="str">
        <f>Input!$AA166</f>
        <v/>
      </c>
      <c r="F164" s="48" t="str">
        <f>Input!W166</f>
        <v/>
      </c>
      <c r="G164" s="48" t="str">
        <f>Input!V166</f>
        <v/>
      </c>
      <c r="H164" s="48" t="str">
        <f>Input!$AG166</f>
        <v/>
      </c>
      <c r="I164" s="48" t="str">
        <f>Input!$AF166</f>
        <v/>
      </c>
      <c r="J164" s="78" t="str">
        <f>Input!AC166</f>
        <v/>
      </c>
      <c r="K164" s="78" t="str">
        <f>Input!AD166</f>
        <v/>
      </c>
      <c r="L164" s="79" t="str">
        <f>Input!AE166</f>
        <v/>
      </c>
    </row>
    <row r="165" spans="1:12" x14ac:dyDescent="0.35">
      <c r="A165" s="49" t="str">
        <f>IF(AND($B165&lt;&gt;"",Input!$C$1&lt;&gt;""),Input!$C$1,"")</f>
        <v/>
      </c>
      <c r="B165" s="48" t="str">
        <f>Input!$X167</f>
        <v/>
      </c>
      <c r="C165" s="49" t="str">
        <f>Input!$Y167</f>
        <v/>
      </c>
      <c r="D165" s="49" t="str">
        <f>Input!$Z167</f>
        <v/>
      </c>
      <c r="E165" s="48" t="str">
        <f>Input!$AA167</f>
        <v/>
      </c>
      <c r="F165" s="48" t="str">
        <f>Input!W167</f>
        <v/>
      </c>
      <c r="G165" s="48" t="str">
        <f>Input!V167</f>
        <v/>
      </c>
      <c r="H165" s="48" t="str">
        <f>Input!$AG167</f>
        <v/>
      </c>
      <c r="I165" s="48" t="str">
        <f>Input!$AF167</f>
        <v/>
      </c>
      <c r="J165" s="78" t="str">
        <f>Input!AC167</f>
        <v/>
      </c>
      <c r="K165" s="78" t="str">
        <f>Input!AD167</f>
        <v/>
      </c>
      <c r="L165" s="79" t="str">
        <f>Input!AE167</f>
        <v/>
      </c>
    </row>
    <row r="166" spans="1:12" x14ac:dyDescent="0.35">
      <c r="A166" s="49" t="str">
        <f>IF(AND($B166&lt;&gt;"",Input!$C$1&lt;&gt;""),Input!$C$1,"")</f>
        <v/>
      </c>
      <c r="B166" s="48" t="str">
        <f>Input!$X168</f>
        <v/>
      </c>
      <c r="C166" s="49" t="str">
        <f>Input!$Y168</f>
        <v/>
      </c>
      <c r="D166" s="49" t="str">
        <f>Input!$Z168</f>
        <v/>
      </c>
      <c r="E166" s="48" t="str">
        <f>Input!$AA168</f>
        <v/>
      </c>
      <c r="F166" s="48" t="str">
        <f>Input!W168</f>
        <v/>
      </c>
      <c r="G166" s="48" t="str">
        <f>Input!V168</f>
        <v/>
      </c>
      <c r="H166" s="48" t="str">
        <f>Input!$AG168</f>
        <v/>
      </c>
      <c r="I166" s="48" t="str">
        <f>Input!$AF168</f>
        <v/>
      </c>
      <c r="J166" s="78" t="str">
        <f>Input!AC168</f>
        <v/>
      </c>
      <c r="K166" s="78" t="str">
        <f>Input!AD168</f>
        <v/>
      </c>
      <c r="L166" s="79" t="str">
        <f>Input!AE168</f>
        <v/>
      </c>
    </row>
    <row r="167" spans="1:12" x14ac:dyDescent="0.35">
      <c r="A167" s="49" t="str">
        <f>IF(AND($B167&lt;&gt;"",Input!$C$1&lt;&gt;""),Input!$C$1,"")</f>
        <v/>
      </c>
      <c r="B167" s="48" t="str">
        <f>Input!$X169</f>
        <v/>
      </c>
      <c r="C167" s="49" t="str">
        <f>Input!$Y169</f>
        <v/>
      </c>
      <c r="D167" s="49" t="str">
        <f>Input!$Z169</f>
        <v/>
      </c>
      <c r="E167" s="48" t="str">
        <f>Input!$AA169</f>
        <v/>
      </c>
      <c r="F167" s="48" t="str">
        <f>Input!W169</f>
        <v/>
      </c>
      <c r="G167" s="48" t="str">
        <f>Input!V169</f>
        <v/>
      </c>
      <c r="H167" s="48" t="str">
        <f>Input!$AG169</f>
        <v/>
      </c>
      <c r="I167" s="48" t="str">
        <f>Input!$AF169</f>
        <v/>
      </c>
      <c r="J167" s="78" t="str">
        <f>Input!AC169</f>
        <v/>
      </c>
      <c r="K167" s="78" t="str">
        <f>Input!AD169</f>
        <v/>
      </c>
      <c r="L167" s="79" t="str">
        <f>Input!AE169</f>
        <v/>
      </c>
    </row>
    <row r="168" spans="1:12" x14ac:dyDescent="0.35">
      <c r="A168" s="49" t="str">
        <f>IF(AND($B168&lt;&gt;"",Input!$C$1&lt;&gt;""),Input!$C$1,"")</f>
        <v/>
      </c>
      <c r="B168" s="48" t="str">
        <f>Input!$X170</f>
        <v/>
      </c>
      <c r="C168" s="49" t="str">
        <f>Input!$Y170</f>
        <v/>
      </c>
      <c r="D168" s="49" t="str">
        <f>Input!$Z170</f>
        <v/>
      </c>
      <c r="E168" s="48" t="str">
        <f>Input!$AA170</f>
        <v/>
      </c>
      <c r="F168" s="48" t="str">
        <f>Input!W170</f>
        <v/>
      </c>
      <c r="G168" s="48" t="str">
        <f>Input!V170</f>
        <v/>
      </c>
      <c r="H168" s="48" t="str">
        <f>Input!$AG170</f>
        <v/>
      </c>
      <c r="I168" s="48" t="str">
        <f>Input!$AF170</f>
        <v/>
      </c>
      <c r="J168" s="78" t="str">
        <f>Input!AC170</f>
        <v/>
      </c>
      <c r="K168" s="78" t="str">
        <f>Input!AD170</f>
        <v/>
      </c>
      <c r="L168" s="79" t="str">
        <f>Input!AE170</f>
        <v/>
      </c>
    </row>
    <row r="169" spans="1:12" x14ac:dyDescent="0.35">
      <c r="A169" s="49" t="str">
        <f>IF(AND($B169&lt;&gt;"",Input!$C$1&lt;&gt;""),Input!$C$1,"")</f>
        <v/>
      </c>
      <c r="B169" s="48" t="str">
        <f>Input!$X171</f>
        <v/>
      </c>
      <c r="C169" s="49" t="str">
        <f>Input!$Y171</f>
        <v/>
      </c>
      <c r="D169" s="49" t="str">
        <f>Input!$Z171</f>
        <v/>
      </c>
      <c r="E169" s="48" t="str">
        <f>Input!$AA171</f>
        <v/>
      </c>
      <c r="F169" s="48" t="str">
        <f>Input!W171</f>
        <v/>
      </c>
      <c r="G169" s="48" t="str">
        <f>Input!V171</f>
        <v/>
      </c>
      <c r="H169" s="48" t="str">
        <f>Input!$AG171</f>
        <v/>
      </c>
      <c r="I169" s="48" t="str">
        <f>Input!$AF171</f>
        <v/>
      </c>
      <c r="J169" s="78" t="str">
        <f>Input!AC171</f>
        <v/>
      </c>
      <c r="K169" s="78" t="str">
        <f>Input!AD171</f>
        <v/>
      </c>
      <c r="L169" s="79" t="str">
        <f>Input!AE171</f>
        <v/>
      </c>
    </row>
    <row r="170" spans="1:12" x14ac:dyDescent="0.35">
      <c r="A170" s="49" t="str">
        <f>IF(AND($B170&lt;&gt;"",Input!$C$1&lt;&gt;""),Input!$C$1,"")</f>
        <v/>
      </c>
      <c r="B170" s="48" t="str">
        <f>Input!$X172</f>
        <v/>
      </c>
      <c r="C170" s="49" t="str">
        <f>Input!$Y172</f>
        <v/>
      </c>
      <c r="D170" s="49" t="str">
        <f>Input!$Z172</f>
        <v/>
      </c>
      <c r="E170" s="48" t="str">
        <f>Input!$AA172</f>
        <v/>
      </c>
      <c r="F170" s="48" t="str">
        <f>Input!W172</f>
        <v/>
      </c>
      <c r="G170" s="48" t="str">
        <f>Input!V172</f>
        <v/>
      </c>
      <c r="H170" s="48" t="str">
        <f>Input!$AG172</f>
        <v/>
      </c>
      <c r="I170" s="48" t="str">
        <f>Input!$AF172</f>
        <v/>
      </c>
      <c r="J170" s="78" t="str">
        <f>Input!AC172</f>
        <v/>
      </c>
      <c r="K170" s="78" t="str">
        <f>Input!AD172</f>
        <v/>
      </c>
      <c r="L170" s="79" t="str">
        <f>Input!AE172</f>
        <v/>
      </c>
    </row>
    <row r="171" spans="1:12" x14ac:dyDescent="0.35">
      <c r="A171" s="49" t="str">
        <f>IF(AND($B171&lt;&gt;"",Input!$C$1&lt;&gt;""),Input!$C$1,"")</f>
        <v/>
      </c>
      <c r="B171" s="48" t="str">
        <f>Input!$X173</f>
        <v/>
      </c>
      <c r="C171" s="49" t="str">
        <f>Input!$Y173</f>
        <v/>
      </c>
      <c r="D171" s="49" t="str">
        <f>Input!$Z173</f>
        <v/>
      </c>
      <c r="E171" s="48" t="str">
        <f>Input!$AA173</f>
        <v/>
      </c>
      <c r="F171" s="48" t="str">
        <f>Input!W173</f>
        <v/>
      </c>
      <c r="G171" s="48" t="str">
        <f>Input!V173</f>
        <v/>
      </c>
      <c r="H171" s="48" t="str">
        <f>Input!$AG173</f>
        <v/>
      </c>
      <c r="I171" s="48" t="str">
        <f>Input!$AF173</f>
        <v/>
      </c>
      <c r="J171" s="78" t="str">
        <f>Input!AC173</f>
        <v/>
      </c>
      <c r="K171" s="78" t="str">
        <f>Input!AD173</f>
        <v/>
      </c>
      <c r="L171" s="79" t="str">
        <f>Input!AE173</f>
        <v/>
      </c>
    </row>
    <row r="172" spans="1:12" x14ac:dyDescent="0.35">
      <c r="A172" s="49" t="str">
        <f>IF(AND($B172&lt;&gt;"",Input!$C$1&lt;&gt;""),Input!$C$1,"")</f>
        <v/>
      </c>
      <c r="B172" s="48" t="str">
        <f>Input!$X174</f>
        <v/>
      </c>
      <c r="C172" s="49" t="str">
        <f>Input!$Y174</f>
        <v/>
      </c>
      <c r="D172" s="49" t="str">
        <f>Input!$Z174</f>
        <v/>
      </c>
      <c r="E172" s="48" t="str">
        <f>Input!$AA174</f>
        <v/>
      </c>
      <c r="F172" s="48" t="str">
        <f>Input!W174</f>
        <v/>
      </c>
      <c r="G172" s="48" t="str">
        <f>Input!V174</f>
        <v/>
      </c>
      <c r="H172" s="48" t="str">
        <f>Input!$AG174</f>
        <v/>
      </c>
      <c r="I172" s="48" t="str">
        <f>Input!$AF174</f>
        <v/>
      </c>
      <c r="J172" s="78" t="str">
        <f>Input!AC174</f>
        <v/>
      </c>
      <c r="K172" s="78" t="str">
        <f>Input!AD174</f>
        <v/>
      </c>
      <c r="L172" s="79" t="str">
        <f>Input!AE174</f>
        <v/>
      </c>
    </row>
    <row r="173" spans="1:12" x14ac:dyDescent="0.35">
      <c r="A173" s="49" t="str">
        <f>IF(AND($B173&lt;&gt;"",Input!$C$1&lt;&gt;""),Input!$C$1,"")</f>
        <v/>
      </c>
      <c r="B173" s="48" t="str">
        <f>Input!$X175</f>
        <v/>
      </c>
      <c r="C173" s="49" t="str">
        <f>Input!$Y175</f>
        <v/>
      </c>
      <c r="D173" s="49" t="str">
        <f>Input!$Z175</f>
        <v/>
      </c>
      <c r="E173" s="48" t="str">
        <f>Input!$AA175</f>
        <v/>
      </c>
      <c r="F173" s="48" t="str">
        <f>Input!W175</f>
        <v/>
      </c>
      <c r="G173" s="48" t="str">
        <f>Input!V175</f>
        <v/>
      </c>
      <c r="H173" s="48" t="str">
        <f>Input!$AG175</f>
        <v/>
      </c>
      <c r="I173" s="48" t="str">
        <f>Input!$AF175</f>
        <v/>
      </c>
      <c r="J173" s="78" t="str">
        <f>Input!AC175</f>
        <v/>
      </c>
      <c r="K173" s="78" t="str">
        <f>Input!AD175</f>
        <v/>
      </c>
      <c r="L173" s="79" t="str">
        <f>Input!AE175</f>
        <v/>
      </c>
    </row>
    <row r="174" spans="1:12" x14ac:dyDescent="0.35">
      <c r="A174" s="49" t="str">
        <f>IF(AND($B174&lt;&gt;"",Input!$C$1&lt;&gt;""),Input!$C$1,"")</f>
        <v/>
      </c>
      <c r="B174" s="48" t="str">
        <f>Input!$X176</f>
        <v/>
      </c>
      <c r="C174" s="49" t="str">
        <f>Input!$Y176</f>
        <v/>
      </c>
      <c r="D174" s="49" t="str">
        <f>Input!$Z176</f>
        <v/>
      </c>
      <c r="E174" s="48" t="str">
        <f>Input!$AA176</f>
        <v/>
      </c>
      <c r="F174" s="48" t="str">
        <f>Input!W176</f>
        <v/>
      </c>
      <c r="G174" s="48" t="str">
        <f>Input!V176</f>
        <v/>
      </c>
      <c r="H174" s="48" t="str">
        <f>Input!$AG176</f>
        <v/>
      </c>
      <c r="I174" s="48" t="str">
        <f>Input!$AF176</f>
        <v/>
      </c>
      <c r="J174" s="78" t="str">
        <f>Input!AC176</f>
        <v/>
      </c>
      <c r="K174" s="78" t="str">
        <f>Input!AD176</f>
        <v/>
      </c>
      <c r="L174" s="79" t="str">
        <f>Input!AE176</f>
        <v/>
      </c>
    </row>
    <row r="175" spans="1:12" x14ac:dyDescent="0.35">
      <c r="A175" s="49" t="str">
        <f>IF(AND($B175&lt;&gt;"",Input!$C$1&lt;&gt;""),Input!$C$1,"")</f>
        <v/>
      </c>
      <c r="B175" s="48" t="str">
        <f>Input!$X177</f>
        <v/>
      </c>
      <c r="C175" s="49" t="str">
        <f>Input!$Y177</f>
        <v/>
      </c>
      <c r="D175" s="49" t="str">
        <f>Input!$Z177</f>
        <v/>
      </c>
      <c r="E175" s="48" t="str">
        <f>Input!$AA177</f>
        <v/>
      </c>
      <c r="F175" s="48" t="str">
        <f>Input!W177</f>
        <v/>
      </c>
      <c r="G175" s="48" t="str">
        <f>Input!V177</f>
        <v/>
      </c>
      <c r="H175" s="48" t="str">
        <f>Input!$AG177</f>
        <v/>
      </c>
      <c r="I175" s="48" t="str">
        <f>Input!$AF177</f>
        <v/>
      </c>
      <c r="J175" s="78" t="str">
        <f>Input!AC177</f>
        <v/>
      </c>
      <c r="K175" s="78" t="str">
        <f>Input!AD177</f>
        <v/>
      </c>
      <c r="L175" s="79" t="str">
        <f>Input!AE177</f>
        <v/>
      </c>
    </row>
    <row r="176" spans="1:12" x14ac:dyDescent="0.35">
      <c r="A176" s="49" t="str">
        <f>IF(AND($B176&lt;&gt;"",Input!$C$1&lt;&gt;""),Input!$C$1,"")</f>
        <v/>
      </c>
      <c r="B176" s="48" t="str">
        <f>Input!$X178</f>
        <v/>
      </c>
      <c r="C176" s="49" t="str">
        <f>Input!$Y178</f>
        <v/>
      </c>
      <c r="D176" s="49" t="str">
        <f>Input!$Z178</f>
        <v/>
      </c>
      <c r="E176" s="48" t="str">
        <f>Input!$AA178</f>
        <v/>
      </c>
      <c r="F176" s="48" t="str">
        <f>Input!W178</f>
        <v/>
      </c>
      <c r="G176" s="48" t="str">
        <f>Input!V178</f>
        <v/>
      </c>
      <c r="H176" s="48" t="str">
        <f>Input!$AG178</f>
        <v/>
      </c>
      <c r="I176" s="48" t="str">
        <f>Input!$AF178</f>
        <v/>
      </c>
      <c r="J176" s="78" t="str">
        <f>Input!AC178</f>
        <v/>
      </c>
      <c r="K176" s="78" t="str">
        <f>Input!AD178</f>
        <v/>
      </c>
      <c r="L176" s="79" t="str">
        <f>Input!AE178</f>
        <v/>
      </c>
    </row>
    <row r="177" spans="1:12" x14ac:dyDescent="0.35">
      <c r="A177" s="49" t="str">
        <f>IF(AND($B177&lt;&gt;"",Input!$C$1&lt;&gt;""),Input!$C$1,"")</f>
        <v/>
      </c>
      <c r="B177" s="48" t="str">
        <f>Input!$X179</f>
        <v/>
      </c>
      <c r="C177" s="49" t="str">
        <f>Input!$Y179</f>
        <v/>
      </c>
      <c r="D177" s="49" t="str">
        <f>Input!$Z179</f>
        <v/>
      </c>
      <c r="E177" s="48" t="str">
        <f>Input!$AA179</f>
        <v/>
      </c>
      <c r="F177" s="48" t="str">
        <f>Input!W179</f>
        <v/>
      </c>
      <c r="G177" s="48" t="str">
        <f>Input!V179</f>
        <v/>
      </c>
      <c r="H177" s="48" t="str">
        <f>Input!$AG179</f>
        <v/>
      </c>
      <c r="I177" s="48" t="str">
        <f>Input!$AF179</f>
        <v/>
      </c>
      <c r="J177" s="78" t="str">
        <f>Input!AC179</f>
        <v/>
      </c>
      <c r="K177" s="78" t="str">
        <f>Input!AD179</f>
        <v/>
      </c>
      <c r="L177" s="79" t="str">
        <f>Input!AE179</f>
        <v/>
      </c>
    </row>
    <row r="178" spans="1:12" x14ac:dyDescent="0.35">
      <c r="A178" s="49" t="str">
        <f>IF(AND($B178&lt;&gt;"",Input!$C$1&lt;&gt;""),Input!$C$1,"")</f>
        <v/>
      </c>
      <c r="B178" s="48" t="str">
        <f>Input!$X180</f>
        <v/>
      </c>
      <c r="C178" s="49" t="str">
        <f>Input!$Y180</f>
        <v/>
      </c>
      <c r="D178" s="49" t="str">
        <f>Input!$Z180</f>
        <v/>
      </c>
      <c r="E178" s="48" t="str">
        <f>Input!$AA180</f>
        <v/>
      </c>
      <c r="F178" s="48" t="str">
        <f>Input!W180</f>
        <v/>
      </c>
      <c r="G178" s="48" t="str">
        <f>Input!V180</f>
        <v/>
      </c>
      <c r="H178" s="48" t="str">
        <f>Input!$AG180</f>
        <v/>
      </c>
      <c r="I178" s="48" t="str">
        <f>Input!$AF180</f>
        <v/>
      </c>
      <c r="J178" s="78" t="str">
        <f>Input!AC180</f>
        <v/>
      </c>
      <c r="K178" s="78" t="str">
        <f>Input!AD180</f>
        <v/>
      </c>
      <c r="L178" s="79" t="str">
        <f>Input!AE180</f>
        <v/>
      </c>
    </row>
    <row r="179" spans="1:12" x14ac:dyDescent="0.35">
      <c r="A179" s="49" t="str">
        <f>IF(AND($B179&lt;&gt;"",Input!$C$1&lt;&gt;""),Input!$C$1,"")</f>
        <v/>
      </c>
      <c r="B179" s="48" t="str">
        <f>Input!$X181</f>
        <v/>
      </c>
      <c r="C179" s="49" t="str">
        <f>Input!$Y181</f>
        <v/>
      </c>
      <c r="D179" s="49" t="str">
        <f>Input!$Z181</f>
        <v/>
      </c>
      <c r="E179" s="48" t="str">
        <f>Input!$AA181</f>
        <v/>
      </c>
      <c r="F179" s="48" t="str">
        <f>Input!W181</f>
        <v/>
      </c>
      <c r="G179" s="48" t="str">
        <f>Input!V181</f>
        <v/>
      </c>
      <c r="H179" s="48" t="str">
        <f>Input!$AG181</f>
        <v/>
      </c>
      <c r="I179" s="48" t="str">
        <f>Input!$AF181</f>
        <v/>
      </c>
      <c r="J179" s="78" t="str">
        <f>Input!AC181</f>
        <v/>
      </c>
      <c r="K179" s="78" t="str">
        <f>Input!AD181</f>
        <v/>
      </c>
      <c r="L179" s="79" t="str">
        <f>Input!AE181</f>
        <v/>
      </c>
    </row>
    <row r="180" spans="1:12" x14ac:dyDescent="0.35">
      <c r="A180" s="49" t="str">
        <f>IF(AND($B180&lt;&gt;"",Input!$C$1&lt;&gt;""),Input!$C$1,"")</f>
        <v/>
      </c>
      <c r="B180" s="48" t="str">
        <f>Input!$X182</f>
        <v/>
      </c>
      <c r="C180" s="49" t="str">
        <f>Input!$Y182</f>
        <v/>
      </c>
      <c r="D180" s="49" t="str">
        <f>Input!$Z182</f>
        <v/>
      </c>
      <c r="E180" s="48" t="str">
        <f>Input!$AA182</f>
        <v/>
      </c>
      <c r="F180" s="48" t="str">
        <f>Input!W182</f>
        <v/>
      </c>
      <c r="G180" s="48" t="str">
        <f>Input!V182</f>
        <v/>
      </c>
      <c r="H180" s="48" t="str">
        <f>Input!$AG182</f>
        <v/>
      </c>
      <c r="I180" s="48" t="str">
        <f>Input!$AF182</f>
        <v/>
      </c>
      <c r="J180" s="78" t="str">
        <f>Input!AC182</f>
        <v/>
      </c>
      <c r="K180" s="78" t="str">
        <f>Input!AD182</f>
        <v/>
      </c>
      <c r="L180" s="79" t="str">
        <f>Input!AE182</f>
        <v/>
      </c>
    </row>
    <row r="181" spans="1:12" x14ac:dyDescent="0.35">
      <c r="A181" s="49" t="str">
        <f>IF(AND($B181&lt;&gt;"",Input!$C$1&lt;&gt;""),Input!$C$1,"")</f>
        <v/>
      </c>
      <c r="B181" s="48" t="str">
        <f>Input!$X183</f>
        <v/>
      </c>
      <c r="C181" s="49" t="str">
        <f>Input!$Y183</f>
        <v/>
      </c>
      <c r="D181" s="49" t="str">
        <f>Input!$Z183</f>
        <v/>
      </c>
      <c r="E181" s="48" t="str">
        <f>Input!$AA183</f>
        <v/>
      </c>
      <c r="F181" s="48" t="str">
        <f>Input!W183</f>
        <v/>
      </c>
      <c r="G181" s="48" t="str">
        <f>Input!V183</f>
        <v/>
      </c>
      <c r="H181" s="48" t="str">
        <f>Input!$AG183</f>
        <v/>
      </c>
      <c r="I181" s="48" t="str">
        <f>Input!$AF183</f>
        <v/>
      </c>
      <c r="J181" s="78" t="str">
        <f>Input!AC183</f>
        <v/>
      </c>
      <c r="K181" s="78" t="str">
        <f>Input!AD183</f>
        <v/>
      </c>
      <c r="L181" s="79" t="str">
        <f>Input!AE183</f>
        <v/>
      </c>
    </row>
    <row r="182" spans="1:12" x14ac:dyDescent="0.35">
      <c r="A182" s="49" t="str">
        <f>IF(AND($B182&lt;&gt;"",Input!$C$1&lt;&gt;""),Input!$C$1,"")</f>
        <v/>
      </c>
      <c r="B182" s="48" t="str">
        <f>Input!$X184</f>
        <v/>
      </c>
      <c r="C182" s="49" t="str">
        <f>Input!$Y184</f>
        <v/>
      </c>
      <c r="D182" s="49" t="str">
        <f>Input!$Z184</f>
        <v/>
      </c>
      <c r="E182" s="48" t="str">
        <f>Input!$AA184</f>
        <v/>
      </c>
      <c r="F182" s="48" t="str">
        <f>Input!W184</f>
        <v/>
      </c>
      <c r="G182" s="48" t="str">
        <f>Input!V184</f>
        <v/>
      </c>
      <c r="H182" s="48" t="str">
        <f>Input!$AG184</f>
        <v/>
      </c>
      <c r="I182" s="48" t="str">
        <f>Input!$AF184</f>
        <v/>
      </c>
      <c r="J182" s="78" t="str">
        <f>Input!AC184</f>
        <v/>
      </c>
      <c r="K182" s="78" t="str">
        <f>Input!AD184</f>
        <v/>
      </c>
      <c r="L182" s="79" t="str">
        <f>Input!AE184</f>
        <v/>
      </c>
    </row>
    <row r="183" spans="1:12" x14ac:dyDescent="0.35">
      <c r="A183" s="49" t="str">
        <f>IF(AND($B183&lt;&gt;"",Input!$C$1&lt;&gt;""),Input!$C$1,"")</f>
        <v/>
      </c>
      <c r="B183" s="48" t="str">
        <f>Input!$X185</f>
        <v/>
      </c>
      <c r="C183" s="49" t="str">
        <f>Input!$Y185</f>
        <v/>
      </c>
      <c r="D183" s="49" t="str">
        <f>Input!$Z185</f>
        <v/>
      </c>
      <c r="E183" s="48" t="str">
        <f>Input!$AA185</f>
        <v/>
      </c>
      <c r="F183" s="48" t="str">
        <f>Input!W185</f>
        <v/>
      </c>
      <c r="G183" s="48" t="str">
        <f>Input!V185</f>
        <v/>
      </c>
      <c r="H183" s="48" t="str">
        <f>Input!$AG185</f>
        <v/>
      </c>
      <c r="I183" s="48" t="str">
        <f>Input!$AF185</f>
        <v/>
      </c>
      <c r="J183" s="78" t="str">
        <f>Input!AC185</f>
        <v/>
      </c>
      <c r="K183" s="78" t="str">
        <f>Input!AD185</f>
        <v/>
      </c>
      <c r="L183" s="79" t="str">
        <f>Input!AE185</f>
        <v/>
      </c>
    </row>
    <row r="184" spans="1:12" x14ac:dyDescent="0.35">
      <c r="A184" s="49" t="str">
        <f>IF(AND($B184&lt;&gt;"",Input!$C$1&lt;&gt;""),Input!$C$1,"")</f>
        <v/>
      </c>
      <c r="B184" s="48" t="str">
        <f>Input!$X186</f>
        <v/>
      </c>
      <c r="C184" s="49" t="str">
        <f>Input!$Y186</f>
        <v/>
      </c>
      <c r="D184" s="49" t="str">
        <f>Input!$Z186</f>
        <v/>
      </c>
      <c r="E184" s="48" t="str">
        <f>Input!$AA186</f>
        <v/>
      </c>
      <c r="F184" s="48" t="str">
        <f>Input!W186</f>
        <v/>
      </c>
      <c r="G184" s="48" t="str">
        <f>Input!V186</f>
        <v/>
      </c>
      <c r="H184" s="48" t="str">
        <f>Input!$AG186</f>
        <v/>
      </c>
      <c r="I184" s="48" t="str">
        <f>Input!$AF186</f>
        <v/>
      </c>
      <c r="J184" s="78" t="str">
        <f>Input!AC186</f>
        <v/>
      </c>
      <c r="K184" s="78" t="str">
        <f>Input!AD186</f>
        <v/>
      </c>
      <c r="L184" s="79" t="str">
        <f>Input!AE186</f>
        <v/>
      </c>
    </row>
    <row r="185" spans="1:12" x14ac:dyDescent="0.35">
      <c r="A185" s="49" t="str">
        <f>IF(AND($B185&lt;&gt;"",Input!$C$1&lt;&gt;""),Input!$C$1,"")</f>
        <v/>
      </c>
      <c r="B185" s="48" t="str">
        <f>Input!$X187</f>
        <v/>
      </c>
      <c r="C185" s="49" t="str">
        <f>Input!$Y187</f>
        <v/>
      </c>
      <c r="D185" s="49" t="str">
        <f>Input!$Z187</f>
        <v/>
      </c>
      <c r="E185" s="48" t="str">
        <f>Input!$AA187</f>
        <v/>
      </c>
      <c r="F185" s="48" t="str">
        <f>Input!W187</f>
        <v/>
      </c>
      <c r="G185" s="48" t="str">
        <f>Input!V187</f>
        <v/>
      </c>
      <c r="H185" s="48" t="str">
        <f>Input!$AG187</f>
        <v/>
      </c>
      <c r="I185" s="48" t="str">
        <f>Input!$AF187</f>
        <v/>
      </c>
      <c r="J185" s="78" t="str">
        <f>Input!AC187</f>
        <v/>
      </c>
      <c r="K185" s="78" t="str">
        <f>Input!AD187</f>
        <v/>
      </c>
      <c r="L185" s="79" t="str">
        <f>Input!AE187</f>
        <v/>
      </c>
    </row>
    <row r="186" spans="1:12" x14ac:dyDescent="0.35">
      <c r="A186" s="49" t="str">
        <f>IF(AND($B186&lt;&gt;"",Input!$C$1&lt;&gt;""),Input!$C$1,"")</f>
        <v/>
      </c>
      <c r="B186" s="48" t="str">
        <f>Input!$X188</f>
        <v/>
      </c>
      <c r="C186" s="49" t="str">
        <f>Input!$Y188</f>
        <v/>
      </c>
      <c r="D186" s="49" t="str">
        <f>Input!$Z188</f>
        <v/>
      </c>
      <c r="E186" s="48" t="str">
        <f>Input!$AA188</f>
        <v/>
      </c>
      <c r="F186" s="48" t="str">
        <f>Input!W188</f>
        <v/>
      </c>
      <c r="G186" s="48" t="str">
        <f>Input!V188</f>
        <v/>
      </c>
      <c r="H186" s="48" t="str">
        <f>Input!$AG188</f>
        <v/>
      </c>
      <c r="I186" s="48" t="str">
        <f>Input!$AF188</f>
        <v/>
      </c>
      <c r="J186" s="78" t="str">
        <f>Input!AC188</f>
        <v/>
      </c>
      <c r="K186" s="78" t="str">
        <f>Input!AD188</f>
        <v/>
      </c>
      <c r="L186" s="79" t="str">
        <f>Input!AE188</f>
        <v/>
      </c>
    </row>
    <row r="187" spans="1:12" x14ac:dyDescent="0.35">
      <c r="A187" s="49" t="str">
        <f>IF(AND($B187&lt;&gt;"",Input!$C$1&lt;&gt;""),Input!$C$1,"")</f>
        <v/>
      </c>
      <c r="B187" s="48" t="str">
        <f>Input!$X189</f>
        <v/>
      </c>
      <c r="C187" s="49" t="str">
        <f>Input!$Y189</f>
        <v/>
      </c>
      <c r="D187" s="49" t="str">
        <f>Input!$Z189</f>
        <v/>
      </c>
      <c r="E187" s="48" t="str">
        <f>Input!$AA189</f>
        <v/>
      </c>
      <c r="F187" s="48" t="str">
        <f>Input!W189</f>
        <v/>
      </c>
      <c r="G187" s="48" t="str">
        <f>Input!V189</f>
        <v/>
      </c>
      <c r="H187" s="48" t="str">
        <f>Input!$AG189</f>
        <v/>
      </c>
      <c r="I187" s="48" t="str">
        <f>Input!$AF189</f>
        <v/>
      </c>
      <c r="J187" s="78" t="str">
        <f>Input!AC189</f>
        <v/>
      </c>
      <c r="K187" s="78" t="str">
        <f>Input!AD189</f>
        <v/>
      </c>
      <c r="L187" s="79" t="str">
        <f>Input!AE189</f>
        <v/>
      </c>
    </row>
    <row r="188" spans="1:12" x14ac:dyDescent="0.35">
      <c r="A188" s="49" t="str">
        <f>IF(AND($B188&lt;&gt;"",Input!$C$1&lt;&gt;""),Input!$C$1,"")</f>
        <v/>
      </c>
      <c r="B188" s="48" t="str">
        <f>Input!$X190</f>
        <v/>
      </c>
      <c r="C188" s="49" t="str">
        <f>Input!$Y190</f>
        <v/>
      </c>
      <c r="D188" s="49" t="str">
        <f>Input!$Z190</f>
        <v/>
      </c>
      <c r="E188" s="48" t="str">
        <f>Input!$AA190</f>
        <v/>
      </c>
      <c r="F188" s="48" t="str">
        <f>Input!W190</f>
        <v/>
      </c>
      <c r="G188" s="48" t="str">
        <f>Input!V190</f>
        <v/>
      </c>
      <c r="H188" s="48" t="str">
        <f>Input!$AG190</f>
        <v/>
      </c>
      <c r="I188" s="48" t="str">
        <f>Input!$AF190</f>
        <v/>
      </c>
      <c r="J188" s="78" t="str">
        <f>Input!AC190</f>
        <v/>
      </c>
      <c r="K188" s="78" t="str">
        <f>Input!AD190</f>
        <v/>
      </c>
      <c r="L188" s="79" t="str">
        <f>Input!AE190</f>
        <v/>
      </c>
    </row>
    <row r="189" spans="1:12" x14ac:dyDescent="0.35">
      <c r="A189" s="49" t="str">
        <f>IF(AND($B189&lt;&gt;"",Input!$C$1&lt;&gt;""),Input!$C$1,"")</f>
        <v/>
      </c>
      <c r="B189" s="48" t="str">
        <f>Input!$X191</f>
        <v/>
      </c>
      <c r="C189" s="49" t="str">
        <f>Input!$Y191</f>
        <v/>
      </c>
      <c r="D189" s="49" t="str">
        <f>Input!$Z191</f>
        <v/>
      </c>
      <c r="E189" s="48" t="str">
        <f>Input!$AA191</f>
        <v/>
      </c>
      <c r="F189" s="48" t="str">
        <f>Input!W191</f>
        <v/>
      </c>
      <c r="G189" s="48" t="str">
        <f>Input!V191</f>
        <v/>
      </c>
      <c r="H189" s="48" t="str">
        <f>Input!$AG191</f>
        <v/>
      </c>
      <c r="I189" s="48" t="str">
        <f>Input!$AF191</f>
        <v/>
      </c>
      <c r="J189" s="78" t="str">
        <f>Input!AC191</f>
        <v/>
      </c>
      <c r="K189" s="78" t="str">
        <f>Input!AD191</f>
        <v/>
      </c>
      <c r="L189" s="79" t="str">
        <f>Input!AE191</f>
        <v/>
      </c>
    </row>
    <row r="190" spans="1:12" x14ac:dyDescent="0.35">
      <c r="A190" s="49" t="str">
        <f>IF(AND($B190&lt;&gt;"",Input!$C$1&lt;&gt;""),Input!$C$1,"")</f>
        <v/>
      </c>
      <c r="B190" s="48" t="str">
        <f>Input!$X192</f>
        <v/>
      </c>
      <c r="C190" s="49" t="str">
        <f>Input!$Y192</f>
        <v/>
      </c>
      <c r="D190" s="49" t="str">
        <f>Input!$Z192</f>
        <v/>
      </c>
      <c r="E190" s="48" t="str">
        <f>Input!$AA192</f>
        <v/>
      </c>
      <c r="F190" s="48" t="str">
        <f>Input!W192</f>
        <v/>
      </c>
      <c r="G190" s="48" t="str">
        <f>Input!V192</f>
        <v/>
      </c>
      <c r="H190" s="48" t="str">
        <f>Input!$AG192</f>
        <v/>
      </c>
      <c r="I190" s="48" t="str">
        <f>Input!$AF192</f>
        <v/>
      </c>
      <c r="J190" s="78" t="str">
        <f>Input!AC192</f>
        <v/>
      </c>
      <c r="K190" s="78" t="str">
        <f>Input!AD192</f>
        <v/>
      </c>
      <c r="L190" s="79" t="str">
        <f>Input!AE192</f>
        <v/>
      </c>
    </row>
    <row r="191" spans="1:12" x14ac:dyDescent="0.35">
      <c r="A191" s="49" t="str">
        <f>IF(AND($B191&lt;&gt;"",Input!$C$1&lt;&gt;""),Input!$C$1,"")</f>
        <v/>
      </c>
      <c r="B191" s="48" t="str">
        <f>Input!$X193</f>
        <v/>
      </c>
      <c r="C191" s="49" t="str">
        <f>Input!$Y193</f>
        <v/>
      </c>
      <c r="D191" s="49" t="str">
        <f>Input!$Z193</f>
        <v/>
      </c>
      <c r="E191" s="48" t="str">
        <f>Input!$AA193</f>
        <v/>
      </c>
      <c r="F191" s="48" t="str">
        <f>Input!W193</f>
        <v/>
      </c>
      <c r="G191" s="48" t="str">
        <f>Input!V193</f>
        <v/>
      </c>
      <c r="H191" s="48" t="str">
        <f>Input!$AG193</f>
        <v/>
      </c>
      <c r="I191" s="48" t="str">
        <f>Input!$AF193</f>
        <v/>
      </c>
      <c r="J191" s="78" t="str">
        <f>Input!AC193</f>
        <v/>
      </c>
      <c r="K191" s="78" t="str">
        <f>Input!AD193</f>
        <v/>
      </c>
      <c r="L191" s="79" t="str">
        <f>Input!AE193</f>
        <v/>
      </c>
    </row>
    <row r="192" spans="1:12" x14ac:dyDescent="0.35">
      <c r="A192" s="49" t="str">
        <f>IF(AND($B192&lt;&gt;"",Input!$C$1&lt;&gt;""),Input!$C$1,"")</f>
        <v/>
      </c>
      <c r="B192" s="48" t="str">
        <f>Input!$X194</f>
        <v/>
      </c>
      <c r="C192" s="49" t="str">
        <f>Input!$Y194</f>
        <v/>
      </c>
      <c r="D192" s="49" t="str">
        <f>Input!$Z194</f>
        <v/>
      </c>
      <c r="E192" s="48" t="str">
        <f>Input!$AA194</f>
        <v/>
      </c>
      <c r="F192" s="48" t="str">
        <f>Input!W194</f>
        <v/>
      </c>
      <c r="G192" s="48" t="str">
        <f>Input!V194</f>
        <v/>
      </c>
      <c r="H192" s="48" t="str">
        <f>Input!$AG194</f>
        <v/>
      </c>
      <c r="I192" s="48" t="str">
        <f>Input!$AF194</f>
        <v/>
      </c>
      <c r="J192" s="78" t="str">
        <f>Input!AC194</f>
        <v/>
      </c>
      <c r="K192" s="78" t="str">
        <f>Input!AD194</f>
        <v/>
      </c>
      <c r="L192" s="79" t="str">
        <f>Input!AE194</f>
        <v/>
      </c>
    </row>
    <row r="193" spans="1:12" x14ac:dyDescent="0.35">
      <c r="A193" s="49" t="str">
        <f>IF(AND($B193&lt;&gt;"",Input!$C$1&lt;&gt;""),Input!$C$1,"")</f>
        <v/>
      </c>
      <c r="B193" s="48" t="str">
        <f>Input!$X195</f>
        <v/>
      </c>
      <c r="C193" s="49" t="str">
        <f>Input!$Y195</f>
        <v/>
      </c>
      <c r="D193" s="49" t="str">
        <f>Input!$Z195</f>
        <v/>
      </c>
      <c r="E193" s="48" t="str">
        <f>Input!$AA195</f>
        <v/>
      </c>
      <c r="F193" s="48" t="str">
        <f>Input!W195</f>
        <v/>
      </c>
      <c r="G193" s="48" t="str">
        <f>Input!V195</f>
        <v/>
      </c>
      <c r="H193" s="48" t="str">
        <f>Input!$AG195</f>
        <v/>
      </c>
      <c r="I193" s="48" t="str">
        <f>Input!$AF195</f>
        <v/>
      </c>
      <c r="J193" s="78" t="str">
        <f>Input!AC195</f>
        <v/>
      </c>
      <c r="K193" s="78" t="str">
        <f>Input!AD195</f>
        <v/>
      </c>
      <c r="L193" s="79" t="str">
        <f>Input!AE195</f>
        <v/>
      </c>
    </row>
    <row r="194" spans="1:12" x14ac:dyDescent="0.35">
      <c r="A194" s="49" t="str">
        <f>IF(AND($B194&lt;&gt;"",Input!$C$1&lt;&gt;""),Input!$C$1,"")</f>
        <v/>
      </c>
      <c r="B194" s="48" t="str">
        <f>Input!$X196</f>
        <v/>
      </c>
      <c r="C194" s="49" t="str">
        <f>Input!$Y196</f>
        <v/>
      </c>
      <c r="D194" s="49" t="str">
        <f>Input!$Z196</f>
        <v/>
      </c>
      <c r="E194" s="48" t="str">
        <f>Input!$AA196</f>
        <v/>
      </c>
      <c r="F194" s="48" t="str">
        <f>Input!W196</f>
        <v/>
      </c>
      <c r="G194" s="48" t="str">
        <f>Input!V196</f>
        <v/>
      </c>
      <c r="H194" s="48" t="str">
        <f>Input!$AG196</f>
        <v/>
      </c>
      <c r="I194" s="48" t="str">
        <f>Input!$AF196</f>
        <v/>
      </c>
      <c r="J194" s="78" t="str">
        <f>Input!AC196</f>
        <v/>
      </c>
      <c r="K194" s="78" t="str">
        <f>Input!AD196</f>
        <v/>
      </c>
      <c r="L194" s="79" t="str">
        <f>Input!AE196</f>
        <v/>
      </c>
    </row>
    <row r="195" spans="1:12" x14ac:dyDescent="0.35">
      <c r="A195" s="49" t="str">
        <f>IF(AND($B195&lt;&gt;"",Input!$C$1&lt;&gt;""),Input!$C$1,"")</f>
        <v/>
      </c>
      <c r="B195" s="48" t="str">
        <f>Input!$X197</f>
        <v/>
      </c>
      <c r="C195" s="49" t="str">
        <f>Input!$Y197</f>
        <v/>
      </c>
      <c r="D195" s="49" t="str">
        <f>Input!$Z197</f>
        <v/>
      </c>
      <c r="E195" s="48" t="str">
        <f>Input!$AA197</f>
        <v/>
      </c>
      <c r="F195" s="48" t="str">
        <f>Input!W197</f>
        <v/>
      </c>
      <c r="G195" s="48" t="str">
        <f>Input!V197</f>
        <v/>
      </c>
      <c r="H195" s="48" t="str">
        <f>Input!$AG197</f>
        <v/>
      </c>
      <c r="I195" s="48" t="str">
        <f>Input!$AF197</f>
        <v/>
      </c>
      <c r="J195" s="78" t="str">
        <f>Input!AC197</f>
        <v/>
      </c>
      <c r="K195" s="78" t="str">
        <f>Input!AD197</f>
        <v/>
      </c>
      <c r="L195" s="79" t="str">
        <f>Input!AE197</f>
        <v/>
      </c>
    </row>
    <row r="196" spans="1:12" x14ac:dyDescent="0.35">
      <c r="A196" s="49" t="str">
        <f>IF(AND($B196&lt;&gt;"",Input!$C$1&lt;&gt;""),Input!$C$1,"")</f>
        <v/>
      </c>
      <c r="B196" s="48" t="str">
        <f>Input!$X198</f>
        <v/>
      </c>
      <c r="C196" s="49" t="str">
        <f>Input!$Y198</f>
        <v/>
      </c>
      <c r="D196" s="49" t="str">
        <f>Input!$Z198</f>
        <v/>
      </c>
      <c r="E196" s="48" t="str">
        <f>Input!$AA198</f>
        <v/>
      </c>
      <c r="F196" s="48" t="str">
        <f>Input!W198</f>
        <v/>
      </c>
      <c r="G196" s="48" t="str">
        <f>Input!V198</f>
        <v/>
      </c>
      <c r="H196" s="48" t="str">
        <f>Input!$AG198</f>
        <v/>
      </c>
      <c r="I196" s="48" t="str">
        <f>Input!$AF198</f>
        <v/>
      </c>
      <c r="J196" s="78" t="str">
        <f>Input!AC198</f>
        <v/>
      </c>
      <c r="K196" s="78" t="str">
        <f>Input!AD198</f>
        <v/>
      </c>
      <c r="L196" s="79" t="str">
        <f>Input!AE198</f>
        <v/>
      </c>
    </row>
    <row r="197" spans="1:12" x14ac:dyDescent="0.35">
      <c r="A197" s="49" t="str">
        <f>IF(AND($B197&lt;&gt;"",Input!$C$1&lt;&gt;""),Input!$C$1,"")</f>
        <v/>
      </c>
      <c r="B197" s="48" t="str">
        <f>Input!$X199</f>
        <v/>
      </c>
      <c r="C197" s="49" t="str">
        <f>Input!$Y199</f>
        <v/>
      </c>
      <c r="D197" s="49" t="str">
        <f>Input!$Z199</f>
        <v/>
      </c>
      <c r="E197" s="48" t="str">
        <f>Input!$AA199</f>
        <v/>
      </c>
      <c r="F197" s="48" t="str">
        <f>Input!W199</f>
        <v/>
      </c>
      <c r="G197" s="48" t="str">
        <f>Input!V199</f>
        <v/>
      </c>
      <c r="H197" s="48" t="str">
        <f>Input!$AG199</f>
        <v/>
      </c>
      <c r="I197" s="48" t="str">
        <f>Input!$AF199</f>
        <v/>
      </c>
      <c r="J197" s="78" t="str">
        <f>Input!AC199</f>
        <v/>
      </c>
      <c r="K197" s="78" t="str">
        <f>Input!AD199</f>
        <v/>
      </c>
      <c r="L197" s="79" t="str">
        <f>Input!AE199</f>
        <v/>
      </c>
    </row>
    <row r="198" spans="1:12" x14ac:dyDescent="0.35">
      <c r="A198" s="49" t="str">
        <f>IF(AND($B198&lt;&gt;"",Input!$C$1&lt;&gt;""),Input!$C$1,"")</f>
        <v/>
      </c>
      <c r="B198" s="48" t="str">
        <f>Input!$X200</f>
        <v/>
      </c>
      <c r="C198" s="49" t="str">
        <f>Input!$Y200</f>
        <v/>
      </c>
      <c r="D198" s="49" t="str">
        <f>Input!$Z200</f>
        <v/>
      </c>
      <c r="E198" s="48" t="str">
        <f>Input!$AA200</f>
        <v/>
      </c>
      <c r="F198" s="48" t="str">
        <f>Input!W200</f>
        <v/>
      </c>
      <c r="G198" s="48" t="str">
        <f>Input!V200</f>
        <v/>
      </c>
      <c r="H198" s="48" t="str">
        <f>Input!$AG200</f>
        <v/>
      </c>
      <c r="I198" s="48" t="str">
        <f>Input!$AF200</f>
        <v/>
      </c>
      <c r="J198" s="78" t="str">
        <f>Input!AC200</f>
        <v/>
      </c>
      <c r="K198" s="78" t="str">
        <f>Input!AD200</f>
        <v/>
      </c>
      <c r="L198" s="79" t="str">
        <f>Input!AE200</f>
        <v/>
      </c>
    </row>
    <row r="199" spans="1:12" x14ac:dyDescent="0.35">
      <c r="A199" s="49" t="str">
        <f>IF(AND($B199&lt;&gt;"",Input!$C$1&lt;&gt;""),Input!$C$1,"")</f>
        <v/>
      </c>
      <c r="B199" s="48" t="str">
        <f>Input!$X201</f>
        <v/>
      </c>
      <c r="C199" s="49" t="str">
        <f>Input!$Y201</f>
        <v/>
      </c>
      <c r="D199" s="49" t="str">
        <f>Input!$Z201</f>
        <v/>
      </c>
      <c r="E199" s="48" t="str">
        <f>Input!$AA201</f>
        <v/>
      </c>
      <c r="F199" s="48" t="str">
        <f>Input!W201</f>
        <v/>
      </c>
      <c r="G199" s="48" t="str">
        <f>Input!V201</f>
        <v/>
      </c>
      <c r="H199" s="48" t="str">
        <f>Input!$AG201</f>
        <v/>
      </c>
      <c r="I199" s="48" t="str">
        <f>Input!$AF201</f>
        <v/>
      </c>
      <c r="J199" s="78" t="str">
        <f>Input!AC201</f>
        <v/>
      </c>
      <c r="K199" s="78" t="str">
        <f>Input!AD201</f>
        <v/>
      </c>
      <c r="L199" s="79" t="str">
        <f>Input!AE201</f>
        <v/>
      </c>
    </row>
    <row r="200" spans="1:12" x14ac:dyDescent="0.35">
      <c r="A200" s="49" t="str">
        <f>IF(AND($B200&lt;&gt;"",Input!$C$1&lt;&gt;""),Input!$C$1,"")</f>
        <v/>
      </c>
      <c r="B200" s="48" t="str">
        <f>Input!$X202</f>
        <v/>
      </c>
      <c r="C200" s="49" t="str">
        <f>Input!$Y202</f>
        <v/>
      </c>
      <c r="D200" s="49" t="str">
        <f>Input!$Z202</f>
        <v/>
      </c>
      <c r="E200" s="48" t="str">
        <f>Input!$AA202</f>
        <v/>
      </c>
      <c r="F200" s="48" t="str">
        <f>Input!W202</f>
        <v/>
      </c>
      <c r="G200" s="48" t="str">
        <f>Input!V202</f>
        <v/>
      </c>
      <c r="H200" s="48" t="str">
        <f>Input!$AG202</f>
        <v/>
      </c>
      <c r="I200" s="48" t="str">
        <f>Input!$AF202</f>
        <v/>
      </c>
      <c r="J200" s="78" t="str">
        <f>Input!AC202</f>
        <v/>
      </c>
      <c r="K200" s="78" t="str">
        <f>Input!AD202</f>
        <v/>
      </c>
      <c r="L200" s="79" t="str">
        <f>Input!AE202</f>
        <v/>
      </c>
    </row>
    <row r="201" spans="1:12" x14ac:dyDescent="0.35">
      <c r="A201" s="49" t="str">
        <f>IF(AND($B201&lt;&gt;"",Input!$C$1&lt;&gt;""),Input!$C$1,"")</f>
        <v/>
      </c>
      <c r="B201" s="48" t="str">
        <f>Input!$X203</f>
        <v/>
      </c>
      <c r="C201" s="49" t="str">
        <f>Input!$Y203</f>
        <v/>
      </c>
      <c r="D201" s="49" t="str">
        <f>Input!$Z203</f>
        <v/>
      </c>
      <c r="E201" s="48" t="str">
        <f>Input!$AA203</f>
        <v/>
      </c>
      <c r="F201" s="48" t="str">
        <f>Input!W203</f>
        <v/>
      </c>
      <c r="G201" s="48" t="str">
        <f>Input!V203</f>
        <v/>
      </c>
      <c r="H201" s="48" t="str">
        <f>Input!$AG203</f>
        <v/>
      </c>
      <c r="I201" s="48" t="str">
        <f>Input!$AF203</f>
        <v/>
      </c>
      <c r="J201" s="78" t="str">
        <f>Input!AC203</f>
        <v/>
      </c>
      <c r="K201" s="78" t="str">
        <f>Input!AD203</f>
        <v/>
      </c>
      <c r="L201" s="79" t="str">
        <f>Input!AE203</f>
        <v/>
      </c>
    </row>
    <row r="202" spans="1:12" x14ac:dyDescent="0.35">
      <c r="A202" s="49" t="str">
        <f>IF(AND($B202&lt;&gt;"",Input!$C$1&lt;&gt;""),Input!$C$1,"")</f>
        <v/>
      </c>
      <c r="B202" s="48" t="str">
        <f>Input!$X204</f>
        <v/>
      </c>
      <c r="C202" s="49" t="str">
        <f>Input!$Y204</f>
        <v/>
      </c>
      <c r="D202" s="49" t="str">
        <f>Input!$Z204</f>
        <v/>
      </c>
      <c r="E202" s="48" t="str">
        <f>Input!$AA204</f>
        <v/>
      </c>
      <c r="F202" s="48" t="str">
        <f>Input!W204</f>
        <v/>
      </c>
      <c r="G202" s="48" t="str">
        <f>Input!V204</f>
        <v/>
      </c>
      <c r="H202" s="48" t="str">
        <f>Input!$AG204</f>
        <v/>
      </c>
      <c r="I202" s="48" t="str">
        <f>Input!$AF204</f>
        <v/>
      </c>
      <c r="J202" s="78" t="str">
        <f>Input!AC204</f>
        <v/>
      </c>
      <c r="K202" s="78" t="str">
        <f>Input!AD204</f>
        <v/>
      </c>
      <c r="L202" s="79" t="str">
        <f>Input!AE204</f>
        <v/>
      </c>
    </row>
    <row r="203" spans="1:12" x14ac:dyDescent="0.35">
      <c r="A203" s="49" t="str">
        <f>IF(AND($B203&lt;&gt;"",Input!$C$1&lt;&gt;""),Input!$C$1,"")</f>
        <v/>
      </c>
      <c r="B203" s="48" t="str">
        <f>Input!$X205</f>
        <v/>
      </c>
      <c r="C203" s="49" t="str">
        <f>Input!$Y205</f>
        <v/>
      </c>
      <c r="D203" s="49" t="str">
        <f>Input!$Z205</f>
        <v/>
      </c>
      <c r="E203" s="48" t="str">
        <f>Input!$AA205</f>
        <v/>
      </c>
      <c r="F203" s="48" t="str">
        <f>Input!W205</f>
        <v/>
      </c>
      <c r="G203" s="48" t="str">
        <f>Input!V205</f>
        <v/>
      </c>
      <c r="H203" s="48" t="str">
        <f>Input!$AG205</f>
        <v/>
      </c>
      <c r="I203" s="48" t="str">
        <f>Input!$AF205</f>
        <v/>
      </c>
      <c r="J203" s="78" t="str">
        <f>Input!AC205</f>
        <v/>
      </c>
      <c r="K203" s="78" t="str">
        <f>Input!AD205</f>
        <v/>
      </c>
      <c r="L203" s="79" t="str">
        <f>Input!AE205</f>
        <v/>
      </c>
    </row>
    <row r="204" spans="1:12" x14ac:dyDescent="0.35">
      <c r="A204" s="49" t="str">
        <f>IF(AND($B204&lt;&gt;"",Input!$C$1&lt;&gt;""),Input!$C$1,"")</f>
        <v/>
      </c>
      <c r="B204" s="48" t="str">
        <f>Input!$X206</f>
        <v/>
      </c>
      <c r="C204" s="49" t="str">
        <f>Input!$Y206</f>
        <v/>
      </c>
      <c r="D204" s="49" t="str">
        <f>Input!$Z206</f>
        <v/>
      </c>
      <c r="E204" s="48" t="str">
        <f>Input!$AA206</f>
        <v/>
      </c>
      <c r="F204" s="48" t="str">
        <f>Input!W206</f>
        <v/>
      </c>
      <c r="G204" s="48" t="str">
        <f>Input!V206</f>
        <v/>
      </c>
      <c r="H204" s="48" t="str">
        <f>Input!$AG206</f>
        <v/>
      </c>
      <c r="I204" s="48" t="str">
        <f>Input!$AF206</f>
        <v/>
      </c>
      <c r="J204" s="78" t="str">
        <f>Input!AC206</f>
        <v/>
      </c>
      <c r="K204" s="78" t="str">
        <f>Input!AD206</f>
        <v/>
      </c>
      <c r="L204" s="79" t="str">
        <f>Input!AE206</f>
        <v/>
      </c>
    </row>
    <row r="205" spans="1:12" x14ac:dyDescent="0.35">
      <c r="A205" s="49" t="str">
        <f>IF(AND($B205&lt;&gt;"",Input!$C$1&lt;&gt;""),Input!$C$1,"")</f>
        <v/>
      </c>
      <c r="B205" s="48" t="str">
        <f>Input!$X207</f>
        <v/>
      </c>
      <c r="C205" s="49" t="str">
        <f>Input!$Y207</f>
        <v/>
      </c>
      <c r="D205" s="49" t="str">
        <f>Input!$Z207</f>
        <v/>
      </c>
      <c r="E205" s="48" t="str">
        <f>Input!$AA207</f>
        <v/>
      </c>
      <c r="F205" s="48" t="str">
        <f>Input!W207</f>
        <v/>
      </c>
      <c r="G205" s="48" t="str">
        <f>Input!V207</f>
        <v/>
      </c>
      <c r="H205" s="48" t="str">
        <f>Input!$AG207</f>
        <v/>
      </c>
      <c r="I205" s="48" t="str">
        <f>Input!$AF207</f>
        <v/>
      </c>
      <c r="J205" s="78" t="str">
        <f>Input!AC207</f>
        <v/>
      </c>
      <c r="K205" s="78" t="str">
        <f>Input!AD207</f>
        <v/>
      </c>
      <c r="L205" s="79" t="str">
        <f>Input!AE207</f>
        <v/>
      </c>
    </row>
    <row r="206" spans="1:12" x14ac:dyDescent="0.35">
      <c r="A206" s="49" t="str">
        <f>IF(AND($B206&lt;&gt;"",Input!$C$1&lt;&gt;""),Input!$C$1,"")</f>
        <v/>
      </c>
      <c r="B206" s="48" t="str">
        <f>Input!$X208</f>
        <v/>
      </c>
      <c r="C206" s="49" t="str">
        <f>Input!$Y208</f>
        <v/>
      </c>
      <c r="D206" s="49" t="str">
        <f>Input!$Z208</f>
        <v/>
      </c>
      <c r="E206" s="48" t="str">
        <f>Input!$AA208</f>
        <v/>
      </c>
      <c r="F206" s="48" t="str">
        <f>Input!W208</f>
        <v/>
      </c>
      <c r="G206" s="48" t="str">
        <f>Input!V208</f>
        <v/>
      </c>
      <c r="H206" s="48" t="str">
        <f>Input!$AG208</f>
        <v/>
      </c>
      <c r="I206" s="48" t="str">
        <f>Input!$AF208</f>
        <v/>
      </c>
      <c r="J206" s="78" t="str">
        <f>Input!AC208</f>
        <v/>
      </c>
      <c r="K206" s="78" t="str">
        <f>Input!AD208</f>
        <v/>
      </c>
      <c r="L206" s="79" t="str">
        <f>Input!AE208</f>
        <v/>
      </c>
    </row>
    <row r="207" spans="1:12" x14ac:dyDescent="0.35">
      <c r="A207" s="49" t="str">
        <f>IF(AND($B207&lt;&gt;"",Input!$C$1&lt;&gt;""),Input!$C$1,"")</f>
        <v/>
      </c>
      <c r="B207" s="48" t="str">
        <f>Input!$X209</f>
        <v/>
      </c>
      <c r="C207" s="49" t="str">
        <f>Input!$Y209</f>
        <v/>
      </c>
      <c r="D207" s="49" t="str">
        <f>Input!$Z209</f>
        <v/>
      </c>
      <c r="E207" s="48" t="str">
        <f>Input!$AA209</f>
        <v/>
      </c>
      <c r="F207" s="48" t="str">
        <f>Input!W209</f>
        <v/>
      </c>
      <c r="G207" s="48" t="str">
        <f>Input!V209</f>
        <v/>
      </c>
      <c r="H207" s="48" t="str">
        <f>Input!$AG209</f>
        <v/>
      </c>
      <c r="I207" s="48" t="str">
        <f>Input!$AF209</f>
        <v/>
      </c>
      <c r="J207" s="78" t="str">
        <f>Input!AC209</f>
        <v/>
      </c>
      <c r="K207" s="78" t="str">
        <f>Input!AD209</f>
        <v/>
      </c>
      <c r="L207" s="79" t="str">
        <f>Input!AE209</f>
        <v/>
      </c>
    </row>
    <row r="208" spans="1:12" x14ac:dyDescent="0.35">
      <c r="A208" s="49" t="str">
        <f>IF(AND($B208&lt;&gt;"",Input!$C$1&lt;&gt;""),Input!$C$1,"")</f>
        <v/>
      </c>
      <c r="B208" s="48" t="str">
        <f>Input!$X210</f>
        <v/>
      </c>
      <c r="C208" s="49" t="str">
        <f>Input!$Y210</f>
        <v/>
      </c>
      <c r="D208" s="49" t="str">
        <f>Input!$Z210</f>
        <v/>
      </c>
      <c r="E208" s="48" t="str">
        <f>Input!$AA210</f>
        <v/>
      </c>
      <c r="F208" s="48" t="str">
        <f>Input!W210</f>
        <v/>
      </c>
      <c r="G208" s="48" t="str">
        <f>Input!V210</f>
        <v/>
      </c>
      <c r="H208" s="48" t="str">
        <f>Input!$AG210</f>
        <v/>
      </c>
      <c r="I208" s="48" t="str">
        <f>Input!$AF210</f>
        <v/>
      </c>
      <c r="J208" s="78" t="str">
        <f>Input!AC210</f>
        <v/>
      </c>
      <c r="K208" s="78" t="str">
        <f>Input!AD210</f>
        <v/>
      </c>
      <c r="L208" s="79" t="str">
        <f>Input!AE210</f>
        <v/>
      </c>
    </row>
    <row r="209" spans="1:12" x14ac:dyDescent="0.35">
      <c r="A209" s="49" t="str">
        <f>IF(AND($B209&lt;&gt;"",Input!$C$1&lt;&gt;""),Input!$C$1,"")</f>
        <v/>
      </c>
      <c r="B209" s="48" t="str">
        <f>Input!$X211</f>
        <v/>
      </c>
      <c r="C209" s="49" t="str">
        <f>Input!$Y211</f>
        <v/>
      </c>
      <c r="D209" s="49" t="str">
        <f>Input!$Z211</f>
        <v/>
      </c>
      <c r="E209" s="48" t="str">
        <f>Input!$AA211</f>
        <v/>
      </c>
      <c r="F209" s="48" t="str">
        <f>Input!W211</f>
        <v/>
      </c>
      <c r="G209" s="48" t="str">
        <f>Input!V211</f>
        <v/>
      </c>
      <c r="H209" s="48" t="str">
        <f>Input!$AG211</f>
        <v/>
      </c>
      <c r="I209" s="48" t="str">
        <f>Input!$AF211</f>
        <v/>
      </c>
      <c r="J209" s="78" t="str">
        <f>Input!AC211</f>
        <v/>
      </c>
      <c r="K209" s="78" t="str">
        <f>Input!AD211</f>
        <v/>
      </c>
      <c r="L209" s="79" t="str">
        <f>Input!AE211</f>
        <v/>
      </c>
    </row>
    <row r="210" spans="1:12" x14ac:dyDescent="0.35">
      <c r="A210" s="49" t="str">
        <f>IF(AND($B210&lt;&gt;"",Input!$C$1&lt;&gt;""),Input!$C$1,"")</f>
        <v/>
      </c>
      <c r="B210" s="48" t="str">
        <f>Input!$X212</f>
        <v/>
      </c>
      <c r="C210" s="49" t="str">
        <f>Input!$Y212</f>
        <v/>
      </c>
      <c r="D210" s="49" t="str">
        <f>Input!$Z212</f>
        <v/>
      </c>
      <c r="E210" s="48" t="str">
        <f>Input!$AA212</f>
        <v/>
      </c>
      <c r="F210" s="48" t="str">
        <f>Input!W212</f>
        <v/>
      </c>
      <c r="G210" s="48" t="str">
        <f>Input!V212</f>
        <v/>
      </c>
      <c r="H210" s="48" t="str">
        <f>Input!$AG212</f>
        <v/>
      </c>
      <c r="I210" s="48" t="str">
        <f>Input!$AF212</f>
        <v/>
      </c>
      <c r="J210" s="78" t="str">
        <f>Input!AC212</f>
        <v/>
      </c>
      <c r="K210" s="78" t="str">
        <f>Input!AD212</f>
        <v/>
      </c>
      <c r="L210" s="79" t="str">
        <f>Input!AE212</f>
        <v/>
      </c>
    </row>
    <row r="211" spans="1:12" x14ac:dyDescent="0.35">
      <c r="A211" s="49" t="str">
        <f>IF(AND($B211&lt;&gt;"",Input!$C$1&lt;&gt;""),Input!$C$1,"")</f>
        <v/>
      </c>
      <c r="B211" s="48" t="str">
        <f>Input!$X213</f>
        <v/>
      </c>
      <c r="C211" s="49" t="str">
        <f>Input!$Y213</f>
        <v/>
      </c>
      <c r="D211" s="49" t="str">
        <f>Input!$Z213</f>
        <v/>
      </c>
      <c r="E211" s="48" t="str">
        <f>Input!$AA213</f>
        <v/>
      </c>
      <c r="F211" s="48" t="str">
        <f>Input!W213</f>
        <v/>
      </c>
      <c r="G211" s="48" t="str">
        <f>Input!V213</f>
        <v/>
      </c>
      <c r="H211" s="48" t="str">
        <f>Input!$AG213</f>
        <v/>
      </c>
      <c r="I211" s="48" t="str">
        <f>Input!$AF213</f>
        <v/>
      </c>
      <c r="J211" s="78" t="str">
        <f>Input!AC213</f>
        <v/>
      </c>
      <c r="K211" s="78" t="str">
        <f>Input!AD213</f>
        <v/>
      </c>
      <c r="L211" s="79" t="str">
        <f>Input!AE213</f>
        <v/>
      </c>
    </row>
    <row r="212" spans="1:12" x14ac:dyDescent="0.35">
      <c r="A212" s="49" t="str">
        <f>IF(AND($B212&lt;&gt;"",Input!$C$1&lt;&gt;""),Input!$C$1,"")</f>
        <v/>
      </c>
      <c r="B212" s="48" t="str">
        <f>Input!$X214</f>
        <v/>
      </c>
      <c r="C212" s="49" t="str">
        <f>Input!$Y214</f>
        <v/>
      </c>
      <c r="D212" s="49" t="str">
        <f>Input!$Z214</f>
        <v/>
      </c>
      <c r="E212" s="48" t="str">
        <f>Input!$AA214</f>
        <v/>
      </c>
      <c r="F212" s="48" t="str">
        <f>Input!W214</f>
        <v/>
      </c>
      <c r="G212" s="48" t="str">
        <f>Input!V214</f>
        <v/>
      </c>
      <c r="H212" s="48" t="str">
        <f>Input!$AG214</f>
        <v/>
      </c>
      <c r="I212" s="48" t="str">
        <f>Input!$AF214</f>
        <v/>
      </c>
      <c r="J212" s="78" t="str">
        <f>Input!AC214</f>
        <v/>
      </c>
      <c r="K212" s="78" t="str">
        <f>Input!AD214</f>
        <v/>
      </c>
      <c r="L212" s="79" t="str">
        <f>Input!AE214</f>
        <v/>
      </c>
    </row>
    <row r="213" spans="1:12" x14ac:dyDescent="0.35">
      <c r="A213" s="49" t="str">
        <f>IF(AND($B213&lt;&gt;"",Input!$C$1&lt;&gt;""),Input!$C$1,"")</f>
        <v/>
      </c>
      <c r="B213" s="48" t="str">
        <f>Input!$X215</f>
        <v/>
      </c>
      <c r="C213" s="49" t="str">
        <f>Input!$Y215</f>
        <v/>
      </c>
      <c r="D213" s="49" t="str">
        <f>Input!$Z215</f>
        <v/>
      </c>
      <c r="E213" s="48" t="str">
        <f>Input!$AA215</f>
        <v/>
      </c>
      <c r="F213" s="48" t="str">
        <f>Input!W215</f>
        <v/>
      </c>
      <c r="G213" s="48" t="str">
        <f>Input!V215</f>
        <v/>
      </c>
      <c r="H213" s="48" t="str">
        <f>Input!$AG215</f>
        <v/>
      </c>
      <c r="I213" s="48" t="str">
        <f>Input!$AF215</f>
        <v/>
      </c>
      <c r="J213" s="78" t="str">
        <f>Input!AC215</f>
        <v/>
      </c>
      <c r="K213" s="78" t="str">
        <f>Input!AD215</f>
        <v/>
      </c>
      <c r="L213" s="79" t="str">
        <f>Input!AE215</f>
        <v/>
      </c>
    </row>
    <row r="214" spans="1:12" x14ac:dyDescent="0.35">
      <c r="A214" s="49" t="str">
        <f>IF(AND($B214&lt;&gt;"",Input!$C$1&lt;&gt;""),Input!$C$1,"")</f>
        <v/>
      </c>
      <c r="B214" s="48" t="str">
        <f>Input!$X216</f>
        <v/>
      </c>
      <c r="C214" s="49" t="str">
        <f>Input!$Y216</f>
        <v/>
      </c>
      <c r="D214" s="49" t="str">
        <f>Input!$Z216</f>
        <v/>
      </c>
      <c r="E214" s="48" t="str">
        <f>Input!$AA216</f>
        <v/>
      </c>
      <c r="F214" s="48" t="str">
        <f>Input!W216</f>
        <v/>
      </c>
      <c r="G214" s="48" t="str">
        <f>Input!V216</f>
        <v/>
      </c>
      <c r="H214" s="48" t="str">
        <f>Input!$AG216</f>
        <v/>
      </c>
      <c r="I214" s="48" t="str">
        <f>Input!$AF216</f>
        <v/>
      </c>
      <c r="J214" s="78" t="str">
        <f>Input!AC216</f>
        <v/>
      </c>
      <c r="K214" s="78" t="str">
        <f>Input!AD216</f>
        <v/>
      </c>
      <c r="L214" s="79" t="str">
        <f>Input!AE216</f>
        <v/>
      </c>
    </row>
    <row r="215" spans="1:12" x14ac:dyDescent="0.35">
      <c r="A215" s="49" t="str">
        <f>IF(AND($B215&lt;&gt;"",Input!$C$1&lt;&gt;""),Input!$C$1,"")</f>
        <v/>
      </c>
      <c r="B215" s="48" t="str">
        <f>Input!$X217</f>
        <v/>
      </c>
      <c r="C215" s="49" t="str">
        <f>Input!$Y217</f>
        <v/>
      </c>
      <c r="D215" s="49" t="str">
        <f>Input!$Z217</f>
        <v/>
      </c>
      <c r="E215" s="48" t="str">
        <f>Input!$AA217</f>
        <v/>
      </c>
      <c r="F215" s="48" t="str">
        <f>Input!W217</f>
        <v/>
      </c>
      <c r="G215" s="48" t="str">
        <f>Input!V217</f>
        <v/>
      </c>
      <c r="H215" s="48" t="str">
        <f>Input!$AG217</f>
        <v/>
      </c>
      <c r="I215" s="48" t="str">
        <f>Input!$AF217</f>
        <v/>
      </c>
      <c r="J215" s="78" t="str">
        <f>Input!AC217</f>
        <v/>
      </c>
      <c r="K215" s="78" t="str">
        <f>Input!AD217</f>
        <v/>
      </c>
      <c r="L215" s="79" t="str">
        <f>Input!AE217</f>
        <v/>
      </c>
    </row>
    <row r="216" spans="1:12" x14ac:dyDescent="0.35">
      <c r="A216" s="49" t="str">
        <f>IF(AND($B216&lt;&gt;"",Input!$C$1&lt;&gt;""),Input!$C$1,"")</f>
        <v/>
      </c>
      <c r="B216" s="48" t="str">
        <f>Input!$X218</f>
        <v/>
      </c>
      <c r="C216" s="49" t="str">
        <f>Input!$Y218</f>
        <v/>
      </c>
      <c r="D216" s="49" t="str">
        <f>Input!$Z218</f>
        <v/>
      </c>
      <c r="E216" s="48" t="str">
        <f>Input!$AA218</f>
        <v/>
      </c>
      <c r="F216" s="48" t="str">
        <f>Input!W218</f>
        <v/>
      </c>
      <c r="G216" s="48" t="str">
        <f>Input!V218</f>
        <v/>
      </c>
      <c r="H216" s="48" t="str">
        <f>Input!$AG218</f>
        <v/>
      </c>
      <c r="I216" s="48" t="str">
        <f>Input!$AF218</f>
        <v/>
      </c>
      <c r="J216" s="78" t="str">
        <f>Input!AC218</f>
        <v/>
      </c>
      <c r="K216" s="78" t="str">
        <f>Input!AD218</f>
        <v/>
      </c>
      <c r="L216" s="79" t="str">
        <f>Input!AE218</f>
        <v/>
      </c>
    </row>
    <row r="217" spans="1:12" x14ac:dyDescent="0.35">
      <c r="A217" s="49" t="str">
        <f>IF(AND($B217&lt;&gt;"",Input!$C$1&lt;&gt;""),Input!$C$1,"")</f>
        <v/>
      </c>
      <c r="B217" s="48" t="str">
        <f>Input!$X219</f>
        <v/>
      </c>
      <c r="C217" s="49" t="str">
        <f>Input!$Y219</f>
        <v/>
      </c>
      <c r="D217" s="49" t="str">
        <f>Input!$Z219</f>
        <v/>
      </c>
      <c r="E217" s="48" t="str">
        <f>Input!$AA219</f>
        <v/>
      </c>
      <c r="F217" s="48" t="str">
        <f>Input!W219</f>
        <v/>
      </c>
      <c r="G217" s="48" t="str">
        <f>Input!V219</f>
        <v/>
      </c>
      <c r="H217" s="48" t="str">
        <f>Input!$AG219</f>
        <v/>
      </c>
      <c r="I217" s="48" t="str">
        <f>Input!$AF219</f>
        <v/>
      </c>
      <c r="J217" s="78" t="str">
        <f>Input!AC219</f>
        <v/>
      </c>
      <c r="K217" s="78" t="str">
        <f>Input!AD219</f>
        <v/>
      </c>
      <c r="L217" s="79" t="str">
        <f>Input!AE219</f>
        <v/>
      </c>
    </row>
    <row r="218" spans="1:12" x14ac:dyDescent="0.35">
      <c r="A218" s="49" t="str">
        <f>IF(AND($B218&lt;&gt;"",Input!$C$1&lt;&gt;""),Input!$C$1,"")</f>
        <v/>
      </c>
      <c r="B218" s="48" t="str">
        <f>Input!$X220</f>
        <v/>
      </c>
      <c r="C218" s="49" t="str">
        <f>Input!$Y220</f>
        <v/>
      </c>
      <c r="D218" s="49" t="str">
        <f>Input!$Z220</f>
        <v/>
      </c>
      <c r="E218" s="48" t="str">
        <f>Input!$AA220</f>
        <v/>
      </c>
      <c r="F218" s="48" t="str">
        <f>Input!W220</f>
        <v/>
      </c>
      <c r="G218" s="48" t="str">
        <f>Input!V220</f>
        <v/>
      </c>
      <c r="H218" s="48" t="str">
        <f>Input!$AG220</f>
        <v/>
      </c>
      <c r="I218" s="48" t="str">
        <f>Input!$AF220</f>
        <v/>
      </c>
      <c r="J218" s="78" t="str">
        <f>Input!AC220</f>
        <v/>
      </c>
      <c r="K218" s="78" t="str">
        <f>Input!AD220</f>
        <v/>
      </c>
      <c r="L218" s="79" t="str">
        <f>Input!AE220</f>
        <v/>
      </c>
    </row>
    <row r="219" spans="1:12" x14ac:dyDescent="0.35">
      <c r="A219" s="49" t="str">
        <f>IF(AND($B219&lt;&gt;"",Input!$C$1&lt;&gt;""),Input!$C$1,"")</f>
        <v/>
      </c>
      <c r="B219" s="48" t="str">
        <f>Input!$X221</f>
        <v/>
      </c>
      <c r="C219" s="49" t="str">
        <f>Input!$Y221</f>
        <v/>
      </c>
      <c r="D219" s="49" t="str">
        <f>Input!$Z221</f>
        <v/>
      </c>
      <c r="E219" s="48" t="str">
        <f>Input!$AA221</f>
        <v/>
      </c>
      <c r="F219" s="48" t="str">
        <f>Input!W221</f>
        <v/>
      </c>
      <c r="G219" s="48" t="str">
        <f>Input!V221</f>
        <v/>
      </c>
      <c r="H219" s="48" t="str">
        <f>Input!$AG221</f>
        <v/>
      </c>
      <c r="I219" s="48" t="str">
        <f>Input!$AF221</f>
        <v/>
      </c>
      <c r="J219" s="78" t="str">
        <f>Input!AC221</f>
        <v/>
      </c>
      <c r="K219" s="78" t="str">
        <f>Input!AD221</f>
        <v/>
      </c>
      <c r="L219" s="79" t="str">
        <f>Input!AE221</f>
        <v/>
      </c>
    </row>
    <row r="220" spans="1:12" x14ac:dyDescent="0.35">
      <c r="A220" s="49" t="str">
        <f>IF(AND($B220&lt;&gt;"",Input!$C$1&lt;&gt;""),Input!$C$1,"")</f>
        <v/>
      </c>
      <c r="B220" s="48" t="str">
        <f>Input!$X222</f>
        <v/>
      </c>
      <c r="C220" s="49" t="str">
        <f>Input!$Y222</f>
        <v/>
      </c>
      <c r="D220" s="49" t="str">
        <f>Input!$Z222</f>
        <v/>
      </c>
      <c r="E220" s="48" t="str">
        <f>Input!$AA222</f>
        <v/>
      </c>
      <c r="F220" s="48" t="str">
        <f>Input!W222</f>
        <v/>
      </c>
      <c r="G220" s="48" t="str">
        <f>Input!V222</f>
        <v/>
      </c>
      <c r="H220" s="48" t="str">
        <f>Input!$AG222</f>
        <v/>
      </c>
      <c r="I220" s="48" t="str">
        <f>Input!$AF222</f>
        <v/>
      </c>
      <c r="J220" s="78" t="str">
        <f>Input!AC222</f>
        <v/>
      </c>
      <c r="K220" s="78" t="str">
        <f>Input!AD222</f>
        <v/>
      </c>
      <c r="L220" s="79" t="str">
        <f>Input!AE222</f>
        <v/>
      </c>
    </row>
    <row r="221" spans="1:12" x14ac:dyDescent="0.35">
      <c r="A221" s="49" t="str">
        <f>IF(AND($B221&lt;&gt;"",Input!$C$1&lt;&gt;""),Input!$C$1,"")</f>
        <v/>
      </c>
      <c r="B221" s="48" t="str">
        <f>Input!$X223</f>
        <v/>
      </c>
      <c r="C221" s="49" t="str">
        <f>Input!$Y223</f>
        <v/>
      </c>
      <c r="D221" s="49" t="str">
        <f>Input!$Z223</f>
        <v/>
      </c>
      <c r="E221" s="48" t="str">
        <f>Input!$AA223</f>
        <v/>
      </c>
      <c r="F221" s="48" t="str">
        <f>Input!W223</f>
        <v/>
      </c>
      <c r="G221" s="48" t="str">
        <f>Input!V223</f>
        <v/>
      </c>
      <c r="H221" s="48" t="str">
        <f>Input!$AG223</f>
        <v/>
      </c>
      <c r="I221" s="48" t="str">
        <f>Input!$AF223</f>
        <v/>
      </c>
      <c r="J221" s="78" t="str">
        <f>Input!AC223</f>
        <v/>
      </c>
      <c r="K221" s="78" t="str">
        <f>Input!AD223</f>
        <v/>
      </c>
      <c r="L221" s="79" t="str">
        <f>Input!AE223</f>
        <v/>
      </c>
    </row>
    <row r="222" spans="1:12" x14ac:dyDescent="0.35">
      <c r="A222" s="49" t="str">
        <f>IF(AND($B222&lt;&gt;"",Input!$C$1&lt;&gt;""),Input!$C$1,"")</f>
        <v/>
      </c>
      <c r="B222" s="48" t="str">
        <f>Input!$X224</f>
        <v/>
      </c>
      <c r="C222" s="49" t="str">
        <f>Input!$Y224</f>
        <v/>
      </c>
      <c r="D222" s="49" t="str">
        <f>Input!$Z224</f>
        <v/>
      </c>
      <c r="E222" s="48" t="str">
        <f>Input!$AA224</f>
        <v/>
      </c>
      <c r="F222" s="48" t="str">
        <f>Input!W224</f>
        <v/>
      </c>
      <c r="G222" s="48" t="str">
        <f>Input!V224</f>
        <v/>
      </c>
      <c r="H222" s="48" t="str">
        <f>Input!$AG224</f>
        <v/>
      </c>
      <c r="I222" s="48" t="str">
        <f>Input!$AF224</f>
        <v/>
      </c>
      <c r="J222" s="78" t="str">
        <f>Input!AC224</f>
        <v/>
      </c>
      <c r="K222" s="78" t="str">
        <f>Input!AD224</f>
        <v/>
      </c>
      <c r="L222" s="79" t="str">
        <f>Input!AE224</f>
        <v/>
      </c>
    </row>
    <row r="223" spans="1:12" x14ac:dyDescent="0.35">
      <c r="A223" s="49" t="str">
        <f>IF(AND($B223&lt;&gt;"",Input!$C$1&lt;&gt;""),Input!$C$1,"")</f>
        <v/>
      </c>
      <c r="B223" s="48" t="str">
        <f>Input!$X225</f>
        <v/>
      </c>
      <c r="C223" s="49" t="str">
        <f>Input!$Y225</f>
        <v/>
      </c>
      <c r="D223" s="49" t="str">
        <f>Input!$Z225</f>
        <v/>
      </c>
      <c r="E223" s="48" t="str">
        <f>Input!$AA225</f>
        <v/>
      </c>
      <c r="F223" s="48" t="str">
        <f>Input!W225</f>
        <v/>
      </c>
      <c r="G223" s="48" t="str">
        <f>Input!V225</f>
        <v/>
      </c>
      <c r="H223" s="48" t="str">
        <f>Input!$AG225</f>
        <v/>
      </c>
      <c r="I223" s="48" t="str">
        <f>Input!$AF225</f>
        <v/>
      </c>
      <c r="J223" s="78" t="str">
        <f>Input!AC225</f>
        <v/>
      </c>
      <c r="K223" s="78" t="str">
        <f>Input!AD225</f>
        <v/>
      </c>
      <c r="L223" s="79" t="str">
        <f>Input!AE225</f>
        <v/>
      </c>
    </row>
    <row r="224" spans="1:12" x14ac:dyDescent="0.35">
      <c r="A224" s="49" t="str">
        <f>IF(AND($B224&lt;&gt;"",Input!$C$1&lt;&gt;""),Input!$C$1,"")</f>
        <v/>
      </c>
      <c r="B224" s="48" t="str">
        <f>Input!$X226</f>
        <v/>
      </c>
      <c r="C224" s="49" t="str">
        <f>Input!$Y226</f>
        <v/>
      </c>
      <c r="D224" s="49" t="str">
        <f>Input!$Z226</f>
        <v/>
      </c>
      <c r="E224" s="48" t="str">
        <f>Input!$AA226</f>
        <v/>
      </c>
      <c r="F224" s="48" t="str">
        <f>Input!W226</f>
        <v/>
      </c>
      <c r="G224" s="48" t="str">
        <f>Input!V226</f>
        <v/>
      </c>
      <c r="H224" s="48" t="str">
        <f>Input!$AG226</f>
        <v/>
      </c>
      <c r="I224" s="48" t="str">
        <f>Input!$AF226</f>
        <v/>
      </c>
      <c r="J224" s="78" t="str">
        <f>Input!AC226</f>
        <v/>
      </c>
      <c r="K224" s="78" t="str">
        <f>Input!AD226</f>
        <v/>
      </c>
      <c r="L224" s="79" t="str">
        <f>Input!AE226</f>
        <v/>
      </c>
    </row>
    <row r="225" spans="1:12" x14ac:dyDescent="0.35">
      <c r="A225" s="49" t="str">
        <f>IF(AND($B225&lt;&gt;"",Input!$C$1&lt;&gt;""),Input!$C$1,"")</f>
        <v/>
      </c>
      <c r="B225" s="48" t="str">
        <f>Input!$X227</f>
        <v/>
      </c>
      <c r="C225" s="49" t="str">
        <f>Input!$Y227</f>
        <v/>
      </c>
      <c r="D225" s="49" t="str">
        <f>Input!$Z227</f>
        <v/>
      </c>
      <c r="E225" s="48" t="str">
        <f>Input!$AA227</f>
        <v/>
      </c>
      <c r="F225" s="48" t="str">
        <f>Input!W227</f>
        <v/>
      </c>
      <c r="G225" s="48" t="str">
        <f>Input!V227</f>
        <v/>
      </c>
      <c r="H225" s="48" t="str">
        <f>Input!$AG227</f>
        <v/>
      </c>
      <c r="I225" s="48" t="str">
        <f>Input!$AF227</f>
        <v/>
      </c>
      <c r="J225" s="78" t="str">
        <f>Input!AC227</f>
        <v/>
      </c>
      <c r="K225" s="78" t="str">
        <f>Input!AD227</f>
        <v/>
      </c>
      <c r="L225" s="79" t="str">
        <f>Input!AE227</f>
        <v/>
      </c>
    </row>
    <row r="226" spans="1:12" x14ac:dyDescent="0.35">
      <c r="A226" s="49" t="str">
        <f>IF(AND($B226&lt;&gt;"",Input!$C$1&lt;&gt;""),Input!$C$1,"")</f>
        <v/>
      </c>
      <c r="B226" s="48" t="str">
        <f>Input!$X228</f>
        <v/>
      </c>
      <c r="C226" s="49" t="str">
        <f>Input!$Y228</f>
        <v/>
      </c>
      <c r="D226" s="49" t="str">
        <f>Input!$Z228</f>
        <v/>
      </c>
      <c r="E226" s="48" t="str">
        <f>Input!$AA228</f>
        <v/>
      </c>
      <c r="F226" s="48" t="str">
        <f>Input!W228</f>
        <v/>
      </c>
      <c r="G226" s="48" t="str">
        <f>Input!V228</f>
        <v/>
      </c>
      <c r="H226" s="48" t="str">
        <f>Input!$AG228</f>
        <v/>
      </c>
      <c r="I226" s="48" t="str">
        <f>Input!$AF228</f>
        <v/>
      </c>
      <c r="J226" s="78" t="str">
        <f>Input!AC228</f>
        <v/>
      </c>
      <c r="K226" s="78" t="str">
        <f>Input!AD228</f>
        <v/>
      </c>
      <c r="L226" s="79" t="str">
        <f>Input!AE228</f>
        <v/>
      </c>
    </row>
    <row r="227" spans="1:12" x14ac:dyDescent="0.35">
      <c r="A227" s="49" t="str">
        <f>IF(AND($B227&lt;&gt;"",Input!$C$1&lt;&gt;""),Input!$C$1,"")</f>
        <v/>
      </c>
      <c r="B227" s="48" t="str">
        <f>Input!$X229</f>
        <v/>
      </c>
      <c r="C227" s="49" t="str">
        <f>Input!$Y229</f>
        <v/>
      </c>
      <c r="D227" s="49" t="str">
        <f>Input!$Z229</f>
        <v/>
      </c>
      <c r="E227" s="48" t="str">
        <f>Input!$AA229</f>
        <v/>
      </c>
      <c r="F227" s="48" t="str">
        <f>Input!W229</f>
        <v/>
      </c>
      <c r="G227" s="48" t="str">
        <f>Input!V229</f>
        <v/>
      </c>
      <c r="H227" s="48" t="str">
        <f>Input!$AG229</f>
        <v/>
      </c>
      <c r="I227" s="48" t="str">
        <f>Input!$AF229</f>
        <v/>
      </c>
      <c r="J227" s="78" t="str">
        <f>Input!AC229</f>
        <v/>
      </c>
      <c r="K227" s="78" t="str">
        <f>Input!AD229</f>
        <v/>
      </c>
      <c r="L227" s="79" t="str">
        <f>Input!AE229</f>
        <v/>
      </c>
    </row>
    <row r="228" spans="1:12" x14ac:dyDescent="0.35">
      <c r="A228" s="49" t="str">
        <f>IF(AND($B228&lt;&gt;"",Input!$C$1&lt;&gt;""),Input!$C$1,"")</f>
        <v/>
      </c>
      <c r="B228" s="48" t="str">
        <f>Input!$X230</f>
        <v/>
      </c>
      <c r="C228" s="49" t="str">
        <f>Input!$Y230</f>
        <v/>
      </c>
      <c r="D228" s="49" t="str">
        <f>Input!$Z230</f>
        <v/>
      </c>
      <c r="E228" s="48" t="str">
        <f>Input!$AA230</f>
        <v/>
      </c>
      <c r="F228" s="48" t="str">
        <f>Input!W230</f>
        <v/>
      </c>
      <c r="G228" s="48" t="str">
        <f>Input!V230</f>
        <v/>
      </c>
      <c r="H228" s="48" t="str">
        <f>Input!$AG230</f>
        <v/>
      </c>
      <c r="I228" s="48" t="str">
        <f>Input!$AF230</f>
        <v/>
      </c>
      <c r="J228" s="78" t="str">
        <f>Input!AC230</f>
        <v/>
      </c>
      <c r="K228" s="78" t="str">
        <f>Input!AD230</f>
        <v/>
      </c>
      <c r="L228" s="79" t="str">
        <f>Input!AE230</f>
        <v/>
      </c>
    </row>
    <row r="229" spans="1:12" x14ac:dyDescent="0.35">
      <c r="A229" s="49" t="str">
        <f>IF(AND($B229&lt;&gt;"",Input!$C$1&lt;&gt;""),Input!$C$1,"")</f>
        <v/>
      </c>
      <c r="B229" s="48" t="str">
        <f>Input!$X231</f>
        <v/>
      </c>
      <c r="C229" s="49" t="str">
        <f>Input!$Y231</f>
        <v/>
      </c>
      <c r="D229" s="49" t="str">
        <f>Input!$Z231</f>
        <v/>
      </c>
      <c r="E229" s="48" t="str">
        <f>Input!$AA231</f>
        <v/>
      </c>
      <c r="F229" s="48" t="str">
        <f>Input!W231</f>
        <v/>
      </c>
      <c r="G229" s="48" t="str">
        <f>Input!V231</f>
        <v/>
      </c>
      <c r="H229" s="48" t="str">
        <f>Input!$AG231</f>
        <v/>
      </c>
      <c r="I229" s="48" t="str">
        <f>Input!$AF231</f>
        <v/>
      </c>
      <c r="J229" s="78" t="str">
        <f>Input!AC231</f>
        <v/>
      </c>
      <c r="K229" s="78" t="str">
        <f>Input!AD231</f>
        <v/>
      </c>
      <c r="L229" s="79" t="str">
        <f>Input!AE231</f>
        <v/>
      </c>
    </row>
    <row r="230" spans="1:12" x14ac:dyDescent="0.35">
      <c r="A230" s="49" t="str">
        <f>IF(AND($B230&lt;&gt;"",Input!$C$1&lt;&gt;""),Input!$C$1,"")</f>
        <v/>
      </c>
      <c r="B230" s="48" t="str">
        <f>Input!$X232</f>
        <v/>
      </c>
      <c r="C230" s="49" t="str">
        <f>Input!$Y232</f>
        <v/>
      </c>
      <c r="D230" s="49" t="str">
        <f>Input!$Z232</f>
        <v/>
      </c>
      <c r="E230" s="48" t="str">
        <f>Input!$AA232</f>
        <v/>
      </c>
      <c r="F230" s="48" t="str">
        <f>Input!W232</f>
        <v/>
      </c>
      <c r="G230" s="48" t="str">
        <f>Input!V232</f>
        <v/>
      </c>
      <c r="H230" s="48" t="str">
        <f>Input!$AG232</f>
        <v/>
      </c>
      <c r="I230" s="48" t="str">
        <f>Input!$AF232</f>
        <v/>
      </c>
      <c r="J230" s="78" t="str">
        <f>Input!AC232</f>
        <v/>
      </c>
      <c r="K230" s="78" t="str">
        <f>Input!AD232</f>
        <v/>
      </c>
      <c r="L230" s="79" t="str">
        <f>Input!AE232</f>
        <v/>
      </c>
    </row>
    <row r="231" spans="1:12" x14ac:dyDescent="0.35">
      <c r="A231" s="49" t="str">
        <f>IF(AND($B231&lt;&gt;"",Input!$C$1&lt;&gt;""),Input!$C$1,"")</f>
        <v/>
      </c>
      <c r="B231" s="48" t="str">
        <f>Input!$X233</f>
        <v/>
      </c>
      <c r="C231" s="49" t="str">
        <f>Input!$Y233</f>
        <v/>
      </c>
      <c r="D231" s="49" t="str">
        <f>Input!$Z233</f>
        <v/>
      </c>
      <c r="E231" s="48" t="str">
        <f>Input!$AA233</f>
        <v/>
      </c>
      <c r="F231" s="48" t="str">
        <f>Input!W233</f>
        <v/>
      </c>
      <c r="G231" s="48" t="str">
        <f>Input!V233</f>
        <v/>
      </c>
      <c r="H231" s="48" t="str">
        <f>Input!$AG233</f>
        <v/>
      </c>
      <c r="I231" s="48" t="str">
        <f>Input!$AF233</f>
        <v/>
      </c>
      <c r="J231" s="78" t="str">
        <f>Input!AC233</f>
        <v/>
      </c>
      <c r="K231" s="78" t="str">
        <f>Input!AD233</f>
        <v/>
      </c>
      <c r="L231" s="79" t="str">
        <f>Input!AE233</f>
        <v/>
      </c>
    </row>
    <row r="232" spans="1:12" x14ac:dyDescent="0.35">
      <c r="A232" s="49" t="str">
        <f>IF(AND($B232&lt;&gt;"",Input!$C$1&lt;&gt;""),Input!$C$1,"")</f>
        <v/>
      </c>
      <c r="B232" s="48" t="str">
        <f>Input!$X234</f>
        <v/>
      </c>
      <c r="C232" s="49" t="str">
        <f>Input!$Y234</f>
        <v/>
      </c>
      <c r="D232" s="49" t="str">
        <f>Input!$Z234</f>
        <v/>
      </c>
      <c r="E232" s="48" t="str">
        <f>Input!$AA234</f>
        <v/>
      </c>
      <c r="F232" s="48" t="str">
        <f>Input!W234</f>
        <v/>
      </c>
      <c r="G232" s="48" t="str">
        <f>Input!V234</f>
        <v/>
      </c>
      <c r="H232" s="48" t="str">
        <f>Input!$AG234</f>
        <v/>
      </c>
      <c r="I232" s="48" t="str">
        <f>Input!$AF234</f>
        <v/>
      </c>
      <c r="J232" s="78" t="str">
        <f>Input!AC234</f>
        <v/>
      </c>
      <c r="K232" s="78" t="str">
        <f>Input!AD234</f>
        <v/>
      </c>
      <c r="L232" s="79" t="str">
        <f>Input!AE234</f>
        <v/>
      </c>
    </row>
    <row r="233" spans="1:12" x14ac:dyDescent="0.35">
      <c r="A233" s="49" t="str">
        <f>IF(AND($B233&lt;&gt;"",Input!$C$1&lt;&gt;""),Input!$C$1,"")</f>
        <v/>
      </c>
      <c r="B233" s="48" t="str">
        <f>Input!$X235</f>
        <v/>
      </c>
      <c r="C233" s="49" t="str">
        <f>Input!$Y235</f>
        <v/>
      </c>
      <c r="D233" s="49" t="str">
        <f>Input!$Z235</f>
        <v/>
      </c>
      <c r="E233" s="48" t="str">
        <f>Input!$AA235</f>
        <v/>
      </c>
      <c r="F233" s="48" t="str">
        <f>Input!W235</f>
        <v/>
      </c>
      <c r="G233" s="48" t="str">
        <f>Input!V235</f>
        <v/>
      </c>
      <c r="H233" s="48" t="str">
        <f>Input!$AG235</f>
        <v/>
      </c>
      <c r="I233" s="48" t="str">
        <f>Input!$AF235</f>
        <v/>
      </c>
      <c r="J233" s="78" t="str">
        <f>Input!AC235</f>
        <v/>
      </c>
      <c r="K233" s="78" t="str">
        <f>Input!AD235</f>
        <v/>
      </c>
      <c r="L233" s="79" t="str">
        <f>Input!AE235</f>
        <v/>
      </c>
    </row>
    <row r="234" spans="1:12" x14ac:dyDescent="0.35">
      <c r="A234" s="49" t="str">
        <f>IF(AND($B234&lt;&gt;"",Input!$C$1&lt;&gt;""),Input!$C$1,"")</f>
        <v/>
      </c>
      <c r="B234" s="48" t="str">
        <f>Input!$X236</f>
        <v/>
      </c>
      <c r="C234" s="49" t="str">
        <f>Input!$Y236</f>
        <v/>
      </c>
      <c r="D234" s="49" t="str">
        <f>Input!$Z236</f>
        <v/>
      </c>
      <c r="E234" s="48" t="str">
        <f>Input!$AA236</f>
        <v/>
      </c>
      <c r="F234" s="48" t="str">
        <f>Input!W236</f>
        <v/>
      </c>
      <c r="G234" s="48" t="str">
        <f>Input!V236</f>
        <v/>
      </c>
      <c r="H234" s="48" t="str">
        <f>Input!$AG236</f>
        <v/>
      </c>
      <c r="I234" s="48" t="str">
        <f>Input!$AF236</f>
        <v/>
      </c>
      <c r="J234" s="78" t="str">
        <f>Input!AC236</f>
        <v/>
      </c>
      <c r="K234" s="78" t="str">
        <f>Input!AD236</f>
        <v/>
      </c>
      <c r="L234" s="79" t="str">
        <f>Input!AE236</f>
        <v/>
      </c>
    </row>
    <row r="235" spans="1:12" x14ac:dyDescent="0.35">
      <c r="A235" s="49" t="str">
        <f>IF(AND($B235&lt;&gt;"",Input!$C$1&lt;&gt;""),Input!$C$1,"")</f>
        <v/>
      </c>
      <c r="B235" s="48" t="str">
        <f>Input!$X237</f>
        <v/>
      </c>
      <c r="C235" s="49" t="str">
        <f>Input!$Y237</f>
        <v/>
      </c>
      <c r="D235" s="49" t="str">
        <f>Input!$Z237</f>
        <v/>
      </c>
      <c r="E235" s="48" t="str">
        <f>Input!$AA237</f>
        <v/>
      </c>
      <c r="F235" s="48" t="str">
        <f>Input!W237</f>
        <v/>
      </c>
      <c r="G235" s="48" t="str">
        <f>Input!V237</f>
        <v/>
      </c>
      <c r="H235" s="48" t="str">
        <f>Input!$AG237</f>
        <v/>
      </c>
      <c r="I235" s="48" t="str">
        <f>Input!$AF237</f>
        <v/>
      </c>
      <c r="J235" s="78" t="str">
        <f>Input!AC237</f>
        <v/>
      </c>
      <c r="K235" s="78" t="str">
        <f>Input!AD237</f>
        <v/>
      </c>
      <c r="L235" s="79" t="str">
        <f>Input!AE237</f>
        <v/>
      </c>
    </row>
    <row r="236" spans="1:12" x14ac:dyDescent="0.35">
      <c r="A236" s="49" t="str">
        <f>IF(AND($B236&lt;&gt;"",Input!$C$1&lt;&gt;""),Input!$C$1,"")</f>
        <v/>
      </c>
      <c r="B236" s="48" t="str">
        <f>Input!$X238</f>
        <v/>
      </c>
      <c r="C236" s="49" t="str">
        <f>Input!$Y238</f>
        <v/>
      </c>
      <c r="D236" s="49" t="str">
        <f>Input!$Z238</f>
        <v/>
      </c>
      <c r="E236" s="48" t="str">
        <f>Input!$AA238</f>
        <v/>
      </c>
      <c r="F236" s="48" t="str">
        <f>Input!W238</f>
        <v/>
      </c>
      <c r="G236" s="48" t="str">
        <f>Input!V238</f>
        <v/>
      </c>
      <c r="H236" s="48" t="str">
        <f>Input!$AG238</f>
        <v/>
      </c>
      <c r="I236" s="48" t="str">
        <f>Input!$AF238</f>
        <v/>
      </c>
      <c r="J236" s="78" t="str">
        <f>Input!AC238</f>
        <v/>
      </c>
      <c r="K236" s="78" t="str">
        <f>Input!AD238</f>
        <v/>
      </c>
      <c r="L236" s="79" t="str">
        <f>Input!AE238</f>
        <v/>
      </c>
    </row>
    <row r="237" spans="1:12" x14ac:dyDescent="0.35">
      <c r="A237" s="49" t="str">
        <f>IF(AND($B237&lt;&gt;"",Input!$C$1&lt;&gt;""),Input!$C$1,"")</f>
        <v/>
      </c>
      <c r="B237" s="48" t="str">
        <f>Input!$X239</f>
        <v/>
      </c>
      <c r="C237" s="49" t="str">
        <f>Input!$Y239</f>
        <v/>
      </c>
      <c r="D237" s="49" t="str">
        <f>Input!$Z239</f>
        <v/>
      </c>
      <c r="E237" s="48" t="str">
        <f>Input!$AA239</f>
        <v/>
      </c>
      <c r="F237" s="48" t="str">
        <f>Input!W239</f>
        <v/>
      </c>
      <c r="G237" s="48" t="str">
        <f>Input!V239</f>
        <v/>
      </c>
      <c r="H237" s="48" t="str">
        <f>Input!$AG239</f>
        <v/>
      </c>
      <c r="I237" s="48" t="str">
        <f>Input!$AF239</f>
        <v/>
      </c>
      <c r="J237" s="78" t="str">
        <f>Input!AC239</f>
        <v/>
      </c>
      <c r="K237" s="78" t="str">
        <f>Input!AD239</f>
        <v/>
      </c>
      <c r="L237" s="79" t="str">
        <f>Input!AE239</f>
        <v/>
      </c>
    </row>
    <row r="238" spans="1:12" x14ac:dyDescent="0.35">
      <c r="A238" s="49" t="str">
        <f>IF(AND($B238&lt;&gt;"",Input!$C$1&lt;&gt;""),Input!$C$1,"")</f>
        <v/>
      </c>
      <c r="B238" s="48" t="str">
        <f>Input!$X240</f>
        <v/>
      </c>
      <c r="C238" s="49" t="str">
        <f>Input!$Y240</f>
        <v/>
      </c>
      <c r="D238" s="49" t="str">
        <f>Input!$Z240</f>
        <v/>
      </c>
      <c r="E238" s="48" t="str">
        <f>Input!$AA240</f>
        <v/>
      </c>
      <c r="F238" s="48" t="str">
        <f>Input!W240</f>
        <v/>
      </c>
      <c r="G238" s="48" t="str">
        <f>Input!V240</f>
        <v/>
      </c>
      <c r="H238" s="48" t="str">
        <f>Input!$AG240</f>
        <v/>
      </c>
      <c r="I238" s="48" t="str">
        <f>Input!$AF240</f>
        <v/>
      </c>
      <c r="J238" s="78" t="str">
        <f>Input!AC240</f>
        <v/>
      </c>
      <c r="K238" s="78" t="str">
        <f>Input!AD240</f>
        <v/>
      </c>
      <c r="L238" s="79" t="str">
        <f>Input!AE240</f>
        <v/>
      </c>
    </row>
    <row r="239" spans="1:12" x14ac:dyDescent="0.35">
      <c r="A239" s="49" t="str">
        <f>IF(AND($B239&lt;&gt;"",Input!$C$1&lt;&gt;""),Input!$C$1,"")</f>
        <v/>
      </c>
      <c r="B239" s="48" t="str">
        <f>Input!$X241</f>
        <v/>
      </c>
      <c r="C239" s="49" t="str">
        <f>Input!$Y241</f>
        <v/>
      </c>
      <c r="D239" s="49" t="str">
        <f>Input!$Z241</f>
        <v/>
      </c>
      <c r="E239" s="48" t="str">
        <f>Input!$AA241</f>
        <v/>
      </c>
      <c r="F239" s="48" t="str">
        <f>Input!W241</f>
        <v/>
      </c>
      <c r="G239" s="48" t="str">
        <f>Input!V241</f>
        <v/>
      </c>
      <c r="H239" s="48" t="str">
        <f>Input!$AG241</f>
        <v/>
      </c>
      <c r="I239" s="48" t="str">
        <f>Input!$AF241</f>
        <v/>
      </c>
      <c r="J239" s="78" t="str">
        <f>Input!AC241</f>
        <v/>
      </c>
      <c r="K239" s="78" t="str">
        <f>Input!AD241</f>
        <v/>
      </c>
      <c r="L239" s="79" t="str">
        <f>Input!AE241</f>
        <v/>
      </c>
    </row>
    <row r="240" spans="1:12" x14ac:dyDescent="0.35">
      <c r="A240" s="49" t="str">
        <f>IF(AND($B240&lt;&gt;"",Input!$C$1&lt;&gt;""),Input!$C$1,"")</f>
        <v/>
      </c>
      <c r="B240" s="48" t="str">
        <f>Input!$X242</f>
        <v/>
      </c>
      <c r="C240" s="49" t="str">
        <f>Input!$Y242</f>
        <v/>
      </c>
      <c r="D240" s="49" t="str">
        <f>Input!$Z242</f>
        <v/>
      </c>
      <c r="E240" s="48" t="str">
        <f>Input!$AA242</f>
        <v/>
      </c>
      <c r="F240" s="48" t="str">
        <f>Input!W242</f>
        <v/>
      </c>
      <c r="G240" s="48" t="str">
        <f>Input!V242</f>
        <v/>
      </c>
      <c r="H240" s="48" t="str">
        <f>Input!$AG242</f>
        <v/>
      </c>
      <c r="I240" s="48" t="str">
        <f>Input!$AF242</f>
        <v/>
      </c>
      <c r="J240" s="78" t="str">
        <f>Input!AC242</f>
        <v/>
      </c>
      <c r="K240" s="78" t="str">
        <f>Input!AD242</f>
        <v/>
      </c>
      <c r="L240" s="79" t="str">
        <f>Input!AE242</f>
        <v/>
      </c>
    </row>
    <row r="241" spans="1:12" x14ac:dyDescent="0.35">
      <c r="A241" s="49" t="str">
        <f>IF(AND($B241&lt;&gt;"",Input!$C$1&lt;&gt;""),Input!$C$1,"")</f>
        <v/>
      </c>
      <c r="B241" s="48" t="str">
        <f>Input!$X243</f>
        <v/>
      </c>
      <c r="C241" s="49" t="str">
        <f>Input!$Y243</f>
        <v/>
      </c>
      <c r="D241" s="49" t="str">
        <f>Input!$Z243</f>
        <v/>
      </c>
      <c r="E241" s="48" t="str">
        <f>Input!$AA243</f>
        <v/>
      </c>
      <c r="F241" s="48" t="str">
        <f>Input!W243</f>
        <v/>
      </c>
      <c r="G241" s="48" t="str">
        <f>Input!V243</f>
        <v/>
      </c>
      <c r="H241" s="48" t="str">
        <f>Input!$AG243</f>
        <v/>
      </c>
      <c r="I241" s="48" t="str">
        <f>Input!$AF243</f>
        <v/>
      </c>
      <c r="J241" s="78" t="str">
        <f>Input!AC243</f>
        <v/>
      </c>
      <c r="K241" s="78" t="str">
        <f>Input!AD243</f>
        <v/>
      </c>
      <c r="L241" s="79" t="str">
        <f>Input!AE243</f>
        <v/>
      </c>
    </row>
    <row r="242" spans="1:12" x14ac:dyDescent="0.35">
      <c r="A242" s="49" t="str">
        <f>IF(AND($B242&lt;&gt;"",Input!$C$1&lt;&gt;""),Input!$C$1,"")</f>
        <v/>
      </c>
      <c r="B242" s="48" t="str">
        <f>Input!$X244</f>
        <v/>
      </c>
      <c r="C242" s="49" t="str">
        <f>Input!$Y244</f>
        <v/>
      </c>
      <c r="D242" s="49" t="str">
        <f>Input!$Z244</f>
        <v/>
      </c>
      <c r="E242" s="48" t="str">
        <f>Input!$AA244</f>
        <v/>
      </c>
      <c r="F242" s="48" t="str">
        <f>Input!W244</f>
        <v/>
      </c>
      <c r="G242" s="48" t="str">
        <f>Input!V244</f>
        <v/>
      </c>
      <c r="H242" s="48" t="str">
        <f>Input!$AG244</f>
        <v/>
      </c>
      <c r="I242" s="48" t="str">
        <f>Input!$AF244</f>
        <v/>
      </c>
      <c r="J242" s="78" t="str">
        <f>Input!AC244</f>
        <v/>
      </c>
      <c r="K242" s="78" t="str">
        <f>Input!AD244</f>
        <v/>
      </c>
      <c r="L242" s="79" t="str">
        <f>Input!AE244</f>
        <v/>
      </c>
    </row>
    <row r="243" spans="1:12" x14ac:dyDescent="0.35">
      <c r="A243" s="49" t="str">
        <f>IF(AND($B243&lt;&gt;"",Input!$C$1&lt;&gt;""),Input!$C$1,"")</f>
        <v/>
      </c>
      <c r="B243" s="48" t="str">
        <f>Input!$X245</f>
        <v/>
      </c>
      <c r="C243" s="49" t="str">
        <f>Input!$Y245</f>
        <v/>
      </c>
      <c r="D243" s="49" t="str">
        <f>Input!$Z245</f>
        <v/>
      </c>
      <c r="E243" s="48" t="str">
        <f>Input!$AA245</f>
        <v/>
      </c>
      <c r="F243" s="48" t="str">
        <f>Input!W245</f>
        <v/>
      </c>
      <c r="G243" s="48" t="str">
        <f>Input!V245</f>
        <v/>
      </c>
      <c r="H243" s="48" t="str">
        <f>Input!$AG245</f>
        <v/>
      </c>
      <c r="I243" s="48" t="str">
        <f>Input!$AF245</f>
        <v/>
      </c>
      <c r="J243" s="78" t="str">
        <f>Input!AC245</f>
        <v/>
      </c>
      <c r="K243" s="78" t="str">
        <f>Input!AD245</f>
        <v/>
      </c>
      <c r="L243" s="79" t="str">
        <f>Input!AE245</f>
        <v/>
      </c>
    </row>
    <row r="244" spans="1:12" x14ac:dyDescent="0.35">
      <c r="A244" s="49" t="str">
        <f>IF(AND($B244&lt;&gt;"",Input!$C$1&lt;&gt;""),Input!$C$1,"")</f>
        <v/>
      </c>
      <c r="B244" s="48" t="str">
        <f>Input!$X246</f>
        <v/>
      </c>
      <c r="C244" s="49" t="str">
        <f>Input!$Y246</f>
        <v/>
      </c>
      <c r="D244" s="49" t="str">
        <f>Input!$Z246</f>
        <v/>
      </c>
      <c r="E244" s="48" t="str">
        <f>Input!$AA246</f>
        <v/>
      </c>
      <c r="F244" s="48" t="str">
        <f>Input!W246</f>
        <v/>
      </c>
      <c r="G244" s="48" t="str">
        <f>Input!V246</f>
        <v/>
      </c>
      <c r="H244" s="48" t="str">
        <f>Input!$AG246</f>
        <v/>
      </c>
      <c r="I244" s="48" t="str">
        <f>Input!$AF246</f>
        <v/>
      </c>
      <c r="J244" s="78" t="str">
        <f>Input!AC246</f>
        <v/>
      </c>
      <c r="K244" s="78" t="str">
        <f>Input!AD246</f>
        <v/>
      </c>
      <c r="L244" s="79" t="str">
        <f>Input!AE246</f>
        <v/>
      </c>
    </row>
    <row r="245" spans="1:12" x14ac:dyDescent="0.35">
      <c r="A245" s="49" t="str">
        <f>IF(AND($B245&lt;&gt;"",Input!$C$1&lt;&gt;""),Input!$C$1,"")</f>
        <v/>
      </c>
      <c r="B245" s="48" t="str">
        <f>Input!$X247</f>
        <v/>
      </c>
      <c r="C245" s="49" t="str">
        <f>Input!$Y247</f>
        <v/>
      </c>
      <c r="D245" s="49" t="str">
        <f>Input!$Z247</f>
        <v/>
      </c>
      <c r="E245" s="48" t="str">
        <f>Input!$AA247</f>
        <v/>
      </c>
      <c r="F245" s="48" t="str">
        <f>Input!W247</f>
        <v/>
      </c>
      <c r="G245" s="48" t="str">
        <f>Input!V247</f>
        <v/>
      </c>
      <c r="H245" s="48" t="str">
        <f>Input!$AG247</f>
        <v/>
      </c>
      <c r="I245" s="48" t="str">
        <f>Input!$AF247</f>
        <v/>
      </c>
      <c r="J245" s="78" t="str">
        <f>Input!AC247</f>
        <v/>
      </c>
      <c r="K245" s="78" t="str">
        <f>Input!AD247</f>
        <v/>
      </c>
      <c r="L245" s="79" t="str">
        <f>Input!AE247</f>
        <v/>
      </c>
    </row>
    <row r="246" spans="1:12" x14ac:dyDescent="0.35">
      <c r="A246" s="49" t="str">
        <f>IF(AND($B246&lt;&gt;"",Input!$C$1&lt;&gt;""),Input!$C$1,"")</f>
        <v/>
      </c>
      <c r="B246" s="48" t="str">
        <f>Input!$X248</f>
        <v/>
      </c>
      <c r="C246" s="49" t="str">
        <f>Input!$Y248</f>
        <v/>
      </c>
      <c r="D246" s="49" t="str">
        <f>Input!$Z248</f>
        <v/>
      </c>
      <c r="E246" s="48" t="str">
        <f>Input!$AA248</f>
        <v/>
      </c>
      <c r="F246" s="48" t="str">
        <f>Input!W248</f>
        <v/>
      </c>
      <c r="G246" s="48" t="str">
        <f>Input!V248</f>
        <v/>
      </c>
      <c r="H246" s="48" t="str">
        <f>Input!$AG248</f>
        <v/>
      </c>
      <c r="I246" s="48" t="str">
        <f>Input!$AF248</f>
        <v/>
      </c>
      <c r="J246" s="78" t="str">
        <f>Input!AC248</f>
        <v/>
      </c>
      <c r="K246" s="78" t="str">
        <f>Input!AD248</f>
        <v/>
      </c>
      <c r="L246" s="79" t="str">
        <f>Input!AE248</f>
        <v/>
      </c>
    </row>
    <row r="247" spans="1:12" x14ac:dyDescent="0.35">
      <c r="A247" s="49" t="str">
        <f>IF(AND($B247&lt;&gt;"",Input!$C$1&lt;&gt;""),Input!$C$1,"")</f>
        <v/>
      </c>
      <c r="B247" s="48" t="str">
        <f>Input!$X249</f>
        <v/>
      </c>
      <c r="C247" s="49" t="str">
        <f>Input!$Y249</f>
        <v/>
      </c>
      <c r="D247" s="49" t="str">
        <f>Input!$Z249</f>
        <v/>
      </c>
      <c r="E247" s="48" t="str">
        <f>Input!$AA249</f>
        <v/>
      </c>
      <c r="F247" s="48" t="str">
        <f>Input!W249</f>
        <v/>
      </c>
      <c r="G247" s="48" t="str">
        <f>Input!V249</f>
        <v/>
      </c>
      <c r="H247" s="48" t="str">
        <f>Input!$AG249</f>
        <v/>
      </c>
      <c r="I247" s="48" t="str">
        <f>Input!$AF249</f>
        <v/>
      </c>
      <c r="J247" s="78" t="str">
        <f>Input!AC249</f>
        <v/>
      </c>
      <c r="K247" s="78" t="str">
        <f>Input!AD249</f>
        <v/>
      </c>
      <c r="L247" s="79" t="str">
        <f>Input!AE249</f>
        <v/>
      </c>
    </row>
    <row r="248" spans="1:12" x14ac:dyDescent="0.35">
      <c r="A248" s="49" t="str">
        <f>IF(AND($B248&lt;&gt;"",Input!$C$1&lt;&gt;""),Input!$C$1,"")</f>
        <v/>
      </c>
      <c r="B248" s="48" t="str">
        <f>Input!$X250</f>
        <v/>
      </c>
      <c r="C248" s="49" t="str">
        <f>Input!$Y250</f>
        <v/>
      </c>
      <c r="D248" s="49" t="str">
        <f>Input!$Z250</f>
        <v/>
      </c>
      <c r="E248" s="48" t="str">
        <f>Input!$AA250</f>
        <v/>
      </c>
      <c r="F248" s="48" t="str">
        <f>Input!W250</f>
        <v/>
      </c>
      <c r="G248" s="48" t="str">
        <f>Input!V250</f>
        <v/>
      </c>
      <c r="H248" s="48" t="str">
        <f>Input!$AG250</f>
        <v/>
      </c>
      <c r="I248" s="48" t="str">
        <f>Input!$AF250</f>
        <v/>
      </c>
      <c r="J248" s="78" t="str">
        <f>Input!AC250</f>
        <v/>
      </c>
      <c r="K248" s="78" t="str">
        <f>Input!AD250</f>
        <v/>
      </c>
      <c r="L248" s="79" t="str">
        <f>Input!AE250</f>
        <v/>
      </c>
    </row>
    <row r="249" spans="1:12" x14ac:dyDescent="0.35">
      <c r="A249" s="49" t="str">
        <f>IF(AND($B249&lt;&gt;"",Input!$C$1&lt;&gt;""),Input!$C$1,"")</f>
        <v/>
      </c>
      <c r="B249" s="48" t="str">
        <f>Input!$X251</f>
        <v/>
      </c>
      <c r="C249" s="49" t="str">
        <f>Input!$Y251</f>
        <v/>
      </c>
      <c r="D249" s="49" t="str">
        <f>Input!$Z251</f>
        <v/>
      </c>
      <c r="E249" s="48" t="str">
        <f>Input!$AA251</f>
        <v/>
      </c>
      <c r="F249" s="48" t="str">
        <f>Input!W251</f>
        <v/>
      </c>
      <c r="G249" s="48" t="str">
        <f>Input!V251</f>
        <v/>
      </c>
      <c r="H249" s="48" t="str">
        <f>Input!$AG251</f>
        <v/>
      </c>
      <c r="I249" s="48" t="str">
        <f>Input!$AF251</f>
        <v/>
      </c>
      <c r="J249" s="78" t="str">
        <f>Input!AC251</f>
        <v/>
      </c>
      <c r="K249" s="78" t="str">
        <f>Input!AD251</f>
        <v/>
      </c>
      <c r="L249" s="79" t="str">
        <f>Input!AE251</f>
        <v/>
      </c>
    </row>
    <row r="250" spans="1:12" x14ac:dyDescent="0.35">
      <c r="A250" s="49" t="str">
        <f>IF(AND($B250&lt;&gt;"",Input!$C$1&lt;&gt;""),Input!$C$1,"")</f>
        <v/>
      </c>
      <c r="B250" s="48" t="str">
        <f>Input!$X252</f>
        <v/>
      </c>
      <c r="C250" s="49" t="str">
        <f>Input!$Y252</f>
        <v/>
      </c>
      <c r="D250" s="49" t="str">
        <f>Input!$Z252</f>
        <v/>
      </c>
      <c r="E250" s="48" t="str">
        <f>Input!$AA252</f>
        <v/>
      </c>
      <c r="F250" s="48" t="str">
        <f>Input!W252</f>
        <v/>
      </c>
      <c r="G250" s="48" t="str">
        <f>Input!V252</f>
        <v/>
      </c>
      <c r="H250" s="48" t="str">
        <f>Input!$AG252</f>
        <v/>
      </c>
      <c r="I250" s="48" t="str">
        <f>Input!$AF252</f>
        <v/>
      </c>
      <c r="J250" s="78" t="str">
        <f>Input!AC252</f>
        <v/>
      </c>
      <c r="K250" s="78" t="str">
        <f>Input!AD252</f>
        <v/>
      </c>
      <c r="L250" s="79" t="str">
        <f>Input!AE252</f>
        <v/>
      </c>
    </row>
    <row r="251" spans="1:12" x14ac:dyDescent="0.35">
      <c r="A251" s="49" t="str">
        <f>IF(AND($B251&lt;&gt;"",Input!$C$1&lt;&gt;""),Input!$C$1,"")</f>
        <v/>
      </c>
      <c r="B251" s="48" t="str">
        <f>Input!$X253</f>
        <v/>
      </c>
      <c r="C251" s="49" t="str">
        <f>Input!$Y253</f>
        <v/>
      </c>
      <c r="D251" s="49" t="str">
        <f>Input!$Z253</f>
        <v/>
      </c>
      <c r="E251" s="48" t="str">
        <f>Input!$AA253</f>
        <v/>
      </c>
      <c r="F251" s="48" t="str">
        <f>Input!W253</f>
        <v/>
      </c>
      <c r="G251" s="48" t="str">
        <f>Input!V253</f>
        <v/>
      </c>
      <c r="H251" s="48" t="str">
        <f>Input!$AG253</f>
        <v/>
      </c>
      <c r="I251" s="48" t="str">
        <f>Input!$AF253</f>
        <v/>
      </c>
      <c r="J251" s="78" t="str">
        <f>Input!AC253</f>
        <v/>
      </c>
      <c r="K251" s="78" t="str">
        <f>Input!AD253</f>
        <v/>
      </c>
      <c r="L251" s="79" t="str">
        <f>Input!AE253</f>
        <v/>
      </c>
    </row>
    <row r="252" spans="1:12" x14ac:dyDescent="0.35">
      <c r="A252" s="49" t="str">
        <f>IF(AND($B252&lt;&gt;"",Input!$C$1&lt;&gt;""),Input!$C$1,"")</f>
        <v/>
      </c>
      <c r="B252" s="48" t="str">
        <f>Input!$X254</f>
        <v/>
      </c>
      <c r="C252" s="49" t="str">
        <f>Input!$Y254</f>
        <v/>
      </c>
      <c r="D252" s="49" t="str">
        <f>Input!$Z254</f>
        <v/>
      </c>
      <c r="E252" s="48" t="str">
        <f>Input!$AA254</f>
        <v/>
      </c>
      <c r="F252" s="48" t="str">
        <f>Input!W254</f>
        <v/>
      </c>
      <c r="G252" s="48" t="str">
        <f>Input!V254</f>
        <v/>
      </c>
      <c r="H252" s="48" t="str">
        <f>Input!$AG254</f>
        <v/>
      </c>
      <c r="I252" s="48" t="str">
        <f>Input!$AF254</f>
        <v/>
      </c>
      <c r="J252" s="78" t="str">
        <f>Input!AC254</f>
        <v/>
      </c>
      <c r="K252" s="78" t="str">
        <f>Input!AD254</f>
        <v/>
      </c>
      <c r="L252" s="79" t="str">
        <f>Input!AE254</f>
        <v/>
      </c>
    </row>
    <row r="253" spans="1:12" x14ac:dyDescent="0.35">
      <c r="A253" s="49" t="str">
        <f>IF(AND($B253&lt;&gt;"",Input!$C$1&lt;&gt;""),Input!$C$1,"")</f>
        <v/>
      </c>
      <c r="B253" s="48" t="str">
        <f>Input!$X255</f>
        <v/>
      </c>
      <c r="C253" s="49" t="str">
        <f>Input!$Y255</f>
        <v/>
      </c>
      <c r="D253" s="49" t="str">
        <f>Input!$Z255</f>
        <v/>
      </c>
      <c r="E253" s="48" t="str">
        <f>Input!$AA255</f>
        <v/>
      </c>
      <c r="F253" s="48" t="str">
        <f>Input!W255</f>
        <v/>
      </c>
      <c r="G253" s="48" t="str">
        <f>Input!V255</f>
        <v/>
      </c>
      <c r="H253" s="48" t="str">
        <f>Input!$AG255</f>
        <v/>
      </c>
      <c r="I253" s="48" t="str">
        <f>Input!$AF255</f>
        <v/>
      </c>
      <c r="J253" s="78" t="str">
        <f>Input!AC255</f>
        <v/>
      </c>
      <c r="K253" s="78" t="str">
        <f>Input!AD255</f>
        <v/>
      </c>
      <c r="L253" s="79" t="str">
        <f>Input!AE255</f>
        <v/>
      </c>
    </row>
    <row r="254" spans="1:12" x14ac:dyDescent="0.35">
      <c r="A254" s="49" t="str">
        <f>IF(AND($B254&lt;&gt;"",Input!$C$1&lt;&gt;""),Input!$C$1,"")</f>
        <v/>
      </c>
      <c r="B254" s="48" t="str">
        <f>Input!$X256</f>
        <v/>
      </c>
      <c r="C254" s="49" t="str">
        <f>Input!$Y256</f>
        <v/>
      </c>
      <c r="D254" s="49" t="str">
        <f>Input!$Z256</f>
        <v/>
      </c>
      <c r="E254" s="48" t="str">
        <f>Input!$AA256</f>
        <v/>
      </c>
      <c r="F254" s="48" t="str">
        <f>Input!W256</f>
        <v/>
      </c>
      <c r="G254" s="48" t="str">
        <f>Input!V256</f>
        <v/>
      </c>
      <c r="H254" s="48" t="str">
        <f>Input!$AG256</f>
        <v/>
      </c>
      <c r="I254" s="48" t="str">
        <f>Input!$AF256</f>
        <v/>
      </c>
      <c r="J254" s="78" t="str">
        <f>Input!AC256</f>
        <v/>
      </c>
      <c r="K254" s="78" t="str">
        <f>Input!AD256</f>
        <v/>
      </c>
      <c r="L254" s="79" t="str">
        <f>Input!AE256</f>
        <v/>
      </c>
    </row>
    <row r="255" spans="1:12" x14ac:dyDescent="0.35">
      <c r="A255" s="49" t="str">
        <f>IF(AND($B255&lt;&gt;"",Input!$C$1&lt;&gt;""),Input!$C$1,"")</f>
        <v/>
      </c>
      <c r="B255" s="48" t="str">
        <f>Input!$X257</f>
        <v/>
      </c>
      <c r="C255" s="49" t="str">
        <f>Input!$Y257</f>
        <v/>
      </c>
      <c r="D255" s="49" t="str">
        <f>Input!$Z257</f>
        <v/>
      </c>
      <c r="E255" s="48" t="str">
        <f>Input!$AA257</f>
        <v/>
      </c>
      <c r="F255" s="48" t="str">
        <f>Input!W257</f>
        <v/>
      </c>
      <c r="G255" s="48" t="str">
        <f>Input!V257</f>
        <v/>
      </c>
      <c r="H255" s="48" t="str">
        <f>Input!$AG257</f>
        <v/>
      </c>
      <c r="I255" s="48" t="str">
        <f>Input!$AF257</f>
        <v/>
      </c>
      <c r="J255" s="78" t="str">
        <f>Input!AC257</f>
        <v/>
      </c>
      <c r="K255" s="78" t="str">
        <f>Input!AD257</f>
        <v/>
      </c>
      <c r="L255" s="79" t="str">
        <f>Input!AE257</f>
        <v/>
      </c>
    </row>
    <row r="256" spans="1:12" x14ac:dyDescent="0.35">
      <c r="A256" s="49" t="str">
        <f>IF(AND($B256&lt;&gt;"",Input!$C$1&lt;&gt;""),Input!$C$1,"")</f>
        <v/>
      </c>
      <c r="B256" s="48" t="str">
        <f>Input!$X258</f>
        <v/>
      </c>
      <c r="C256" s="49" t="str">
        <f>Input!$Y258</f>
        <v/>
      </c>
      <c r="D256" s="49" t="str">
        <f>Input!$Z258</f>
        <v/>
      </c>
      <c r="E256" s="48" t="str">
        <f>Input!$AA258</f>
        <v/>
      </c>
      <c r="F256" s="48" t="str">
        <f>Input!W258</f>
        <v/>
      </c>
      <c r="G256" s="48" t="str">
        <f>Input!V258</f>
        <v/>
      </c>
      <c r="H256" s="48" t="str">
        <f>Input!$AG258</f>
        <v/>
      </c>
      <c r="I256" s="48" t="str">
        <f>Input!$AF258</f>
        <v/>
      </c>
      <c r="J256" s="78" t="str">
        <f>Input!AC258</f>
        <v/>
      </c>
      <c r="K256" s="78" t="str">
        <f>Input!AD258</f>
        <v/>
      </c>
      <c r="L256" s="79" t="str">
        <f>Input!AE258</f>
        <v/>
      </c>
    </row>
    <row r="257" spans="3:12" s="51" customFormat="1" x14ac:dyDescent="0.35">
      <c r="C257" s="50"/>
      <c r="D257" s="50"/>
      <c r="E257" s="50"/>
      <c r="F257" s="50"/>
      <c r="G257" s="50"/>
      <c r="J257" s="81"/>
      <c r="K257" s="80"/>
      <c r="L257" s="82"/>
    </row>
  </sheetData>
  <sheetProtection password="C694" sheet="1" objects="1" scenarios="1" selectLockedCells="1"/>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29"/>
  <sheetViews>
    <sheetView workbookViewId="0">
      <selection activeCell="G40" sqref="G40"/>
    </sheetView>
  </sheetViews>
  <sheetFormatPr defaultRowHeight="14.5" x14ac:dyDescent="0.35"/>
  <sheetData>
    <row r="1" spans="2:61" s="31" customFormat="1" ht="15" x14ac:dyDescent="0.25">
      <c r="B1" s="31">
        <v>1</v>
      </c>
      <c r="C1" s="31">
        <v>2</v>
      </c>
      <c r="D1" s="31">
        <v>3</v>
      </c>
      <c r="E1" s="31">
        <v>4</v>
      </c>
      <c r="F1" s="31">
        <v>5</v>
      </c>
      <c r="G1" s="31">
        <v>6</v>
      </c>
      <c r="H1" s="31">
        <v>7</v>
      </c>
      <c r="I1" s="31">
        <v>8</v>
      </c>
      <c r="J1" s="31">
        <v>9</v>
      </c>
      <c r="K1" s="31">
        <v>10</v>
      </c>
      <c r="L1" s="31">
        <v>11</v>
      </c>
      <c r="M1" s="31">
        <v>12</v>
      </c>
      <c r="N1" s="31">
        <v>13</v>
      </c>
      <c r="O1" s="31">
        <v>14</v>
      </c>
      <c r="P1" s="31">
        <v>15</v>
      </c>
      <c r="Q1" s="31">
        <v>16</v>
      </c>
      <c r="R1" s="31">
        <v>17</v>
      </c>
      <c r="S1" s="31">
        <v>18</v>
      </c>
      <c r="T1" s="31">
        <v>19</v>
      </c>
      <c r="U1" s="31">
        <v>20</v>
      </c>
      <c r="V1" s="31">
        <v>21</v>
      </c>
      <c r="W1" s="31">
        <v>22</v>
      </c>
      <c r="X1" s="31">
        <v>23</v>
      </c>
      <c r="Y1" s="31">
        <v>24</v>
      </c>
      <c r="Z1" s="31">
        <v>25</v>
      </c>
      <c r="AA1" s="31">
        <v>26</v>
      </c>
      <c r="AB1" s="31">
        <v>27</v>
      </c>
      <c r="AC1" s="31">
        <v>28</v>
      </c>
      <c r="AD1" s="31">
        <v>29</v>
      </c>
      <c r="AE1" s="31">
        <v>30</v>
      </c>
      <c r="AF1" s="31">
        <v>31</v>
      </c>
      <c r="AG1" s="31">
        <v>32</v>
      </c>
      <c r="AH1" s="31">
        <v>33</v>
      </c>
      <c r="AI1" s="31">
        <v>34</v>
      </c>
      <c r="AJ1" s="31">
        <v>35</v>
      </c>
      <c r="AK1" s="31">
        <v>36</v>
      </c>
      <c r="AL1" s="31">
        <v>37</v>
      </c>
      <c r="AM1" s="31">
        <v>38</v>
      </c>
      <c r="AN1" s="31">
        <v>39</v>
      </c>
      <c r="AO1" s="31">
        <v>40</v>
      </c>
      <c r="AP1" s="31">
        <v>41</v>
      </c>
      <c r="AQ1" s="31">
        <v>42</v>
      </c>
      <c r="AR1" s="31">
        <v>43</v>
      </c>
      <c r="AS1" s="31">
        <v>44</v>
      </c>
      <c r="AT1" s="31">
        <v>45</v>
      </c>
      <c r="AU1" s="31">
        <v>46</v>
      </c>
      <c r="AV1" s="31">
        <v>47</v>
      </c>
      <c r="AW1" s="31">
        <v>48</v>
      </c>
      <c r="AX1" s="31">
        <v>49</v>
      </c>
      <c r="AY1" s="31">
        <v>50</v>
      </c>
      <c r="AZ1" s="31">
        <v>51</v>
      </c>
      <c r="BA1" s="31">
        <v>52</v>
      </c>
      <c r="BB1" s="31">
        <v>53</v>
      </c>
      <c r="BC1" s="31">
        <v>54</v>
      </c>
      <c r="BD1" s="31">
        <v>55</v>
      </c>
      <c r="BE1" s="31">
        <v>56</v>
      </c>
      <c r="BF1" s="31">
        <v>57</v>
      </c>
      <c r="BG1" s="31">
        <v>58</v>
      </c>
      <c r="BH1" s="31">
        <v>59</v>
      </c>
      <c r="BI1" s="31">
        <v>60</v>
      </c>
    </row>
    <row r="2" spans="2:61" s="15" customFormat="1" ht="15" x14ac:dyDescent="0.25">
      <c r="B2" s="15" t="s">
        <v>68</v>
      </c>
      <c r="C2" s="15" t="s">
        <v>104</v>
      </c>
      <c r="D2" s="15" t="s">
        <v>125</v>
      </c>
      <c r="E2" s="15" t="s">
        <v>149</v>
      </c>
      <c r="F2" s="15" t="s">
        <v>297</v>
      </c>
      <c r="G2" s="15" t="s">
        <v>322</v>
      </c>
      <c r="H2" s="15" t="s">
        <v>120</v>
      </c>
      <c r="I2" s="15" t="s">
        <v>96</v>
      </c>
      <c r="J2" s="15" t="s">
        <v>309</v>
      </c>
      <c r="K2" s="15" t="s">
        <v>240</v>
      </c>
      <c r="L2" s="15" t="s">
        <v>139</v>
      </c>
      <c r="M2" s="15" t="s">
        <v>192</v>
      </c>
      <c r="N2" s="15" t="s">
        <v>172</v>
      </c>
      <c r="O2" s="15" t="s">
        <v>188</v>
      </c>
      <c r="P2" s="15" t="s">
        <v>157</v>
      </c>
      <c r="Q2" s="15" t="s">
        <v>637</v>
      </c>
      <c r="R2" s="15" t="s">
        <v>108</v>
      </c>
      <c r="S2" s="15" t="s">
        <v>72</v>
      </c>
      <c r="T2" s="15" t="s">
        <v>161</v>
      </c>
      <c r="U2" s="15" t="s">
        <v>343</v>
      </c>
      <c r="V2" s="15" t="s">
        <v>133</v>
      </c>
      <c r="W2" s="15" t="s">
        <v>141</v>
      </c>
      <c r="X2" s="15" t="s">
        <v>617</v>
      </c>
      <c r="Y2" s="15" t="s">
        <v>178</v>
      </c>
      <c r="Z2" s="15" t="s">
        <v>278</v>
      </c>
      <c r="AA2" s="15" t="s">
        <v>460</v>
      </c>
      <c r="AB2" s="15" t="s">
        <v>199</v>
      </c>
      <c r="AC2" s="15" t="s">
        <v>129</v>
      </c>
      <c r="AD2" s="15" t="s">
        <v>168</v>
      </c>
      <c r="AE2" s="15" t="s">
        <v>351</v>
      </c>
      <c r="AF2" s="15" t="s">
        <v>851</v>
      </c>
      <c r="AG2" s="15" t="s">
        <v>225</v>
      </c>
      <c r="AH2" s="15" t="s">
        <v>236</v>
      </c>
      <c r="AI2" s="15" t="s">
        <v>304</v>
      </c>
      <c r="AJ2" s="15" t="s">
        <v>773</v>
      </c>
      <c r="AK2" s="15" t="s">
        <v>584</v>
      </c>
      <c r="AL2" s="15" t="s">
        <v>300</v>
      </c>
      <c r="AM2" s="15" t="s">
        <v>557</v>
      </c>
      <c r="AN2" s="15" t="s">
        <v>116</v>
      </c>
      <c r="AO2" s="15" t="s">
        <v>92</v>
      </c>
      <c r="AP2" s="15" t="s">
        <v>428</v>
      </c>
      <c r="AQ2" s="15" t="s">
        <v>136</v>
      </c>
      <c r="AR2" s="15" t="s">
        <v>264</v>
      </c>
      <c r="AS2" s="15" t="s">
        <v>145</v>
      </c>
      <c r="AT2" s="15" t="s">
        <v>195</v>
      </c>
      <c r="AU2" s="15" t="s">
        <v>928</v>
      </c>
      <c r="AV2" s="15" t="s">
        <v>203</v>
      </c>
      <c r="AW2" s="15" t="s">
        <v>247</v>
      </c>
      <c r="AX2" s="15" t="s">
        <v>153</v>
      </c>
      <c r="AY2" s="15" t="s">
        <v>229</v>
      </c>
      <c r="AZ2" s="15" t="s">
        <v>122</v>
      </c>
      <c r="BA2" s="15" t="s">
        <v>112</v>
      </c>
      <c r="BB2" s="15" t="s">
        <v>209</v>
      </c>
      <c r="BC2" s="15" t="s">
        <v>101</v>
      </c>
      <c r="BD2" s="15" t="s">
        <v>588</v>
      </c>
      <c r="BE2" s="15" t="s">
        <v>13</v>
      </c>
      <c r="BF2" s="15" t="s">
        <v>60</v>
      </c>
      <c r="BG2" s="15" t="s">
        <v>26</v>
      </c>
      <c r="BH2" s="15" t="s">
        <v>64</v>
      </c>
      <c r="BI2" s="15" t="s">
        <v>17</v>
      </c>
    </row>
    <row r="3" spans="2:61" ht="15" x14ac:dyDescent="0.25">
      <c r="B3" t="s">
        <v>69</v>
      </c>
      <c r="C3" t="s">
        <v>105</v>
      </c>
      <c r="D3" t="s">
        <v>735</v>
      </c>
      <c r="E3" t="s">
        <v>150</v>
      </c>
      <c r="F3" t="s">
        <v>298</v>
      </c>
      <c r="G3" t="s">
        <v>629</v>
      </c>
      <c r="H3" t="s">
        <v>288</v>
      </c>
      <c r="I3" t="s">
        <v>97</v>
      </c>
      <c r="J3" t="s">
        <v>310</v>
      </c>
      <c r="K3" t="s">
        <v>415</v>
      </c>
      <c r="L3" t="s">
        <v>561</v>
      </c>
      <c r="M3" t="s">
        <v>656</v>
      </c>
      <c r="N3" t="s">
        <v>173</v>
      </c>
      <c r="O3" t="s">
        <v>189</v>
      </c>
      <c r="P3" t="s">
        <v>158</v>
      </c>
      <c r="Q3" t="s">
        <v>667</v>
      </c>
      <c r="R3" t="s">
        <v>109</v>
      </c>
      <c r="S3" t="s">
        <v>867</v>
      </c>
      <c r="T3" t="s">
        <v>162</v>
      </c>
      <c r="U3" t="s">
        <v>344</v>
      </c>
      <c r="V3" t="s">
        <v>134</v>
      </c>
      <c r="W3" t="s">
        <v>142</v>
      </c>
      <c r="X3" t="s">
        <v>618</v>
      </c>
      <c r="Y3" t="s">
        <v>179</v>
      </c>
      <c r="Z3" t="s">
        <v>279</v>
      </c>
      <c r="AA3" t="s">
        <v>461</v>
      </c>
      <c r="AB3" t="s">
        <v>200</v>
      </c>
      <c r="AC3" t="s">
        <v>130</v>
      </c>
      <c r="AD3" t="s">
        <v>169</v>
      </c>
      <c r="AE3" t="s">
        <v>944</v>
      </c>
      <c r="AF3" t="s">
        <v>852</v>
      </c>
      <c r="AG3" t="s">
        <v>226</v>
      </c>
      <c r="AH3" t="s">
        <v>659</v>
      </c>
      <c r="AI3" t="s">
        <v>860</v>
      </c>
      <c r="AJ3" t="s">
        <v>826</v>
      </c>
      <c r="AK3" t="s">
        <v>585</v>
      </c>
      <c r="AL3" t="s">
        <v>301</v>
      </c>
      <c r="AM3" t="s">
        <v>626</v>
      </c>
      <c r="AN3" t="s">
        <v>117</v>
      </c>
      <c r="AO3" t="s">
        <v>93</v>
      </c>
      <c r="AP3" t="s">
        <v>429</v>
      </c>
      <c r="AQ3" t="s">
        <v>434</v>
      </c>
      <c r="AR3" t="s">
        <v>767</v>
      </c>
      <c r="AS3" t="s">
        <v>512</v>
      </c>
      <c r="AT3" t="s">
        <v>196</v>
      </c>
      <c r="AU3" t="s">
        <v>929</v>
      </c>
      <c r="AV3" t="s">
        <v>204</v>
      </c>
      <c r="AW3" t="s">
        <v>554</v>
      </c>
      <c r="AX3" t="s">
        <v>314</v>
      </c>
      <c r="AY3" t="s">
        <v>230</v>
      </c>
      <c r="AZ3" t="s">
        <v>470</v>
      </c>
      <c r="BA3" t="s">
        <v>113</v>
      </c>
      <c r="BB3" t="s">
        <v>894</v>
      </c>
      <c r="BC3" t="s">
        <v>815</v>
      </c>
      <c r="BD3" t="s">
        <v>589</v>
      </c>
      <c r="BE3" t="s">
        <v>833</v>
      </c>
      <c r="BF3" t="s">
        <v>61</v>
      </c>
      <c r="BG3" t="s">
        <v>182</v>
      </c>
      <c r="BH3" t="s">
        <v>876</v>
      </c>
      <c r="BI3" t="s">
        <v>783</v>
      </c>
    </row>
    <row r="4" spans="2:61" ht="15" x14ac:dyDescent="0.25">
      <c r="D4" t="s">
        <v>947</v>
      </c>
      <c r="E4" t="s">
        <v>793</v>
      </c>
      <c r="F4" t="s">
        <v>338</v>
      </c>
      <c r="G4" t="s">
        <v>575</v>
      </c>
      <c r="H4" t="s">
        <v>270</v>
      </c>
      <c r="I4" t="s">
        <v>673</v>
      </c>
      <c r="J4" t="s">
        <v>540</v>
      </c>
      <c r="K4" t="s">
        <v>241</v>
      </c>
      <c r="M4" t="s">
        <v>193</v>
      </c>
      <c r="N4" t="s">
        <v>857</v>
      </c>
      <c r="O4" t="s">
        <v>317</v>
      </c>
      <c r="P4" t="s">
        <v>185</v>
      </c>
      <c r="S4" t="s">
        <v>73</v>
      </c>
      <c r="T4" t="s">
        <v>294</v>
      </c>
      <c r="U4" t="s">
        <v>685</v>
      </c>
      <c r="V4" t="s">
        <v>640</v>
      </c>
      <c r="W4" t="s">
        <v>175</v>
      </c>
      <c r="X4" t="s">
        <v>897</v>
      </c>
      <c r="Y4" t="s">
        <v>219</v>
      </c>
      <c r="Z4" t="s">
        <v>481</v>
      </c>
      <c r="AA4" t="s">
        <v>761</v>
      </c>
      <c r="AB4" t="s">
        <v>306</v>
      </c>
      <c r="AC4" t="s">
        <v>258</v>
      </c>
      <c r="AD4" t="s">
        <v>703</v>
      </c>
      <c r="AE4" t="s">
        <v>352</v>
      </c>
      <c r="AG4" t="s">
        <v>806</v>
      </c>
      <c r="AH4" t="s">
        <v>668</v>
      </c>
      <c r="AJ4" t="s">
        <v>843</v>
      </c>
      <c r="AL4" t="s">
        <v>421</v>
      </c>
      <c r="AM4" t="s">
        <v>558</v>
      </c>
      <c r="AN4" t="s">
        <v>786</v>
      </c>
      <c r="AO4" t="s">
        <v>623</v>
      </c>
      <c r="AP4" t="s">
        <v>800</v>
      </c>
      <c r="AQ4" t="s">
        <v>528</v>
      </c>
      <c r="AR4" t="s">
        <v>407</v>
      </c>
      <c r="AS4" t="s">
        <v>146</v>
      </c>
      <c r="AT4" t="s">
        <v>366</v>
      </c>
      <c r="AV4" t="s">
        <v>870</v>
      </c>
      <c r="AW4" t="s">
        <v>864</v>
      </c>
      <c r="AX4" t="s">
        <v>216</v>
      </c>
      <c r="AY4" t="s">
        <v>233</v>
      </c>
      <c r="AZ4" t="s">
        <v>123</v>
      </c>
      <c r="BA4" t="s">
        <v>791</v>
      </c>
      <c r="BB4" t="s">
        <v>210</v>
      </c>
      <c r="BC4" t="s">
        <v>845</v>
      </c>
      <c r="BE4" t="s">
        <v>20</v>
      </c>
      <c r="BF4" t="s">
        <v>879</v>
      </c>
      <c r="BG4" t="s">
        <v>291</v>
      </c>
      <c r="BH4" t="s">
        <v>738</v>
      </c>
    </row>
    <row r="5" spans="2:61" ht="15" x14ac:dyDescent="0.25">
      <c r="D5" t="s">
        <v>750</v>
      </c>
      <c r="E5" t="s">
        <v>487</v>
      </c>
      <c r="F5" t="s">
        <v>340</v>
      </c>
      <c r="G5" t="s">
        <v>925</v>
      </c>
      <c r="I5" t="s">
        <v>375</v>
      </c>
      <c r="J5" t="s">
        <v>829</v>
      </c>
      <c r="K5" t="s">
        <v>467</v>
      </c>
      <c r="M5" t="s">
        <v>285</v>
      </c>
      <c r="O5" t="s">
        <v>676</v>
      </c>
      <c r="P5" t="s">
        <v>282</v>
      </c>
      <c r="S5" t="s">
        <v>401</v>
      </c>
      <c r="T5" t="s">
        <v>333</v>
      </c>
      <c r="V5" t="s">
        <v>404</v>
      </c>
      <c r="W5" t="s">
        <v>251</v>
      </c>
      <c r="Y5" t="s">
        <v>364</v>
      </c>
      <c r="Z5" t="s">
        <v>545</v>
      </c>
      <c r="AB5" t="s">
        <v>327</v>
      </c>
      <c r="AC5" t="s">
        <v>614</v>
      </c>
      <c r="AD5" t="s">
        <v>456</v>
      </c>
      <c r="AE5" t="s">
        <v>725</v>
      </c>
      <c r="AG5" t="s">
        <v>837</v>
      </c>
      <c r="AH5" t="s">
        <v>694</v>
      </c>
      <c r="AM5" t="s">
        <v>611</v>
      </c>
      <c r="AN5" t="s">
        <v>493</v>
      </c>
      <c r="AO5" t="s">
        <v>213</v>
      </c>
      <c r="AQ5" t="s">
        <v>1313</v>
      </c>
      <c r="AR5" t="s">
        <v>914</v>
      </c>
      <c r="AT5" t="s">
        <v>730</v>
      </c>
      <c r="AV5" t="s">
        <v>900</v>
      </c>
      <c r="AW5" t="s">
        <v>248</v>
      </c>
      <c r="AX5" t="s">
        <v>410</v>
      </c>
      <c r="AY5" t="s">
        <v>873</v>
      </c>
      <c r="AZ5" t="s">
        <v>389</v>
      </c>
      <c r="BA5" t="s">
        <v>543</v>
      </c>
      <c r="BB5" t="s">
        <v>503</v>
      </c>
      <c r="BC5" t="s">
        <v>713</v>
      </c>
      <c r="BE5" t="s">
        <v>755</v>
      </c>
      <c r="BF5" t="s">
        <v>165</v>
      </c>
      <c r="BG5" t="s">
        <v>395</v>
      </c>
      <c r="BH5" t="s">
        <v>65</v>
      </c>
    </row>
    <row r="6" spans="2:61" ht="15" x14ac:dyDescent="0.25">
      <c r="D6" t="s">
        <v>753</v>
      </c>
      <c r="E6" t="s">
        <v>719</v>
      </c>
      <c r="F6" t="s">
        <v>452</v>
      </c>
      <c r="K6" t="s">
        <v>608</v>
      </c>
      <c r="M6" t="s">
        <v>453</v>
      </c>
      <c r="P6" t="s">
        <v>356</v>
      </c>
      <c r="S6" t="s">
        <v>796</v>
      </c>
      <c r="T6" t="s">
        <v>910</v>
      </c>
      <c r="V6" t="s">
        <v>706</v>
      </c>
      <c r="W6" t="s">
        <v>378</v>
      </c>
      <c r="Y6" t="s">
        <v>476</v>
      </c>
      <c r="Z6" t="s">
        <v>778</v>
      </c>
      <c r="AB6" t="s">
        <v>438</v>
      </c>
      <c r="AC6" t="s">
        <v>688</v>
      </c>
      <c r="AD6" t="s">
        <v>697</v>
      </c>
      <c r="AE6" t="s">
        <v>770</v>
      </c>
      <c r="AG6" t="s">
        <v>566</v>
      </c>
      <c r="AH6" t="s">
        <v>237</v>
      </c>
      <c r="AN6" t="s">
        <v>244</v>
      </c>
      <c r="AO6" t="s">
        <v>261</v>
      </c>
      <c r="AQ6" t="s">
        <v>1312</v>
      </c>
      <c r="AR6" t="s">
        <v>509</v>
      </c>
      <c r="AW6" t="s">
        <v>941</v>
      </c>
      <c r="AX6" t="s">
        <v>154</v>
      </c>
      <c r="AY6" t="s">
        <v>581</v>
      </c>
      <c r="AZ6" t="s">
        <v>803</v>
      </c>
      <c r="BB6" t="s">
        <v>496</v>
      </c>
      <c r="BE6" t="s">
        <v>1314</v>
      </c>
      <c r="BG6" t="s">
        <v>1315</v>
      </c>
    </row>
    <row r="7" spans="2:61" ht="15" x14ac:dyDescent="0.25">
      <c r="D7" t="s">
        <v>398</v>
      </c>
      <c r="F7" t="s">
        <v>591</v>
      </c>
      <c r="K7" t="s">
        <v>440</v>
      </c>
      <c r="M7" t="s">
        <v>348</v>
      </c>
      <c r="P7" t="s">
        <v>425</v>
      </c>
      <c r="V7" t="s">
        <v>519</v>
      </c>
      <c r="W7" t="s">
        <v>506</v>
      </c>
      <c r="Y7" t="s">
        <v>524</v>
      </c>
      <c r="AB7" t="s">
        <v>479</v>
      </c>
      <c r="AE7" t="s">
        <v>645</v>
      </c>
      <c r="AN7" t="s">
        <v>534</v>
      </c>
      <c r="AO7" t="s">
        <v>882</v>
      </c>
      <c r="AQ7" t="s">
        <v>888</v>
      </c>
      <c r="AR7" t="s">
        <v>359</v>
      </c>
      <c r="AW7" t="s">
        <v>372</v>
      </c>
      <c r="AX7" t="s">
        <v>679</v>
      </c>
      <c r="AY7" t="s">
        <v>531</v>
      </c>
      <c r="AZ7" t="s">
        <v>903</v>
      </c>
      <c r="BB7" t="s">
        <v>600</v>
      </c>
      <c r="BE7" t="s">
        <v>392</v>
      </c>
      <c r="BG7" t="s">
        <v>325</v>
      </c>
    </row>
    <row r="8" spans="2:61" ht="15" x14ac:dyDescent="0.25">
      <c r="D8" t="s">
        <v>222</v>
      </c>
      <c r="F8" t="s">
        <v>775</v>
      </c>
      <c r="M8" t="s">
        <v>522</v>
      </c>
      <c r="P8" t="s">
        <v>369</v>
      </c>
      <c r="V8" t="s">
        <v>700</v>
      </c>
      <c r="W8" t="s">
        <v>747</v>
      </c>
      <c r="Y8" t="s">
        <v>743</v>
      </c>
      <c r="AB8" t="s">
        <v>597</v>
      </c>
      <c r="AN8" t="s">
        <v>764</v>
      </c>
      <c r="AO8" t="s">
        <v>273</v>
      </c>
      <c r="AQ8" t="s">
        <v>606</v>
      </c>
      <c r="AW8" t="s">
        <v>722</v>
      </c>
      <c r="AX8" t="s">
        <v>682</v>
      </c>
      <c r="AY8" t="s">
        <v>758</v>
      </c>
      <c r="AZ8" t="s">
        <v>907</v>
      </c>
      <c r="BG8" t="s">
        <v>550</v>
      </c>
    </row>
    <row r="9" spans="2:61" ht="15" x14ac:dyDescent="0.25">
      <c r="D9" t="s">
        <v>537</v>
      </c>
      <c r="F9" t="s">
        <v>500</v>
      </c>
      <c r="M9" t="s">
        <v>885</v>
      </c>
      <c r="P9" t="s">
        <v>464</v>
      </c>
      <c r="V9" t="s">
        <v>920</v>
      </c>
      <c r="W9" t="s">
        <v>664</v>
      </c>
      <c r="Y9" t="s">
        <v>823</v>
      </c>
      <c r="AB9" t="s">
        <v>741</v>
      </c>
      <c r="AN9" t="s">
        <v>578</v>
      </c>
      <c r="AW9" t="s">
        <v>381</v>
      </c>
      <c r="AX9" t="s">
        <v>569</v>
      </c>
      <c r="AY9" t="s">
        <v>473</v>
      </c>
      <c r="AZ9" t="s">
        <v>267</v>
      </c>
      <c r="BG9" t="s">
        <v>27</v>
      </c>
    </row>
    <row r="10" spans="2:61" ht="15" x14ac:dyDescent="0.25">
      <c r="D10" t="s">
        <v>126</v>
      </c>
      <c r="F10" t="s">
        <v>854</v>
      </c>
      <c r="M10" t="s">
        <v>923</v>
      </c>
      <c r="P10" t="s">
        <v>484</v>
      </c>
      <c r="W10" t="s">
        <v>808</v>
      </c>
      <c r="Y10" t="s">
        <v>603</v>
      </c>
      <c r="AB10" t="s">
        <v>780</v>
      </c>
      <c r="AN10" t="s">
        <v>917</v>
      </c>
      <c r="AW10" t="s">
        <v>330</v>
      </c>
      <c r="AY10" t="s">
        <v>572</v>
      </c>
      <c r="AZ10" t="s">
        <v>386</v>
      </c>
    </row>
    <row r="11" spans="2:61" ht="15" x14ac:dyDescent="0.25">
      <c r="D11" t="s">
        <v>335</v>
      </c>
      <c r="P11" t="s">
        <v>548</v>
      </c>
      <c r="Y11" t="s">
        <v>811</v>
      </c>
      <c r="AB11" t="s">
        <v>789</v>
      </c>
      <c r="AW11" t="s">
        <v>848</v>
      </c>
      <c r="AZ11" t="s">
        <v>431</v>
      </c>
    </row>
    <row r="12" spans="2:61" ht="15" x14ac:dyDescent="0.25">
      <c r="P12" t="s">
        <v>254</v>
      </c>
      <c r="AZ12" t="s">
        <v>670</v>
      </c>
    </row>
    <row r="13" spans="2:61" ht="15" x14ac:dyDescent="0.25">
      <c r="P13" t="s">
        <v>564</v>
      </c>
      <c r="AZ13" t="s">
        <v>716</v>
      </c>
    </row>
    <row r="14" spans="2:61" ht="15" x14ac:dyDescent="0.25">
      <c r="P14" t="s">
        <v>691</v>
      </c>
      <c r="AZ14" t="s">
        <v>937</v>
      </c>
    </row>
    <row r="15" spans="2:61" ht="15" x14ac:dyDescent="0.25">
      <c r="AZ15" t="s">
        <v>838</v>
      </c>
    </row>
    <row r="16" spans="2:61" ht="15" x14ac:dyDescent="0.25">
      <c r="AZ16" t="s">
        <v>443</v>
      </c>
    </row>
    <row r="17" spans="1:52" ht="15" x14ac:dyDescent="0.25">
      <c r="AZ17" t="s">
        <v>446</v>
      </c>
    </row>
    <row r="18" spans="1:52" ht="15" x14ac:dyDescent="0.25">
      <c r="A18" s="32"/>
    </row>
    <row r="21" spans="1:52" x14ac:dyDescent="0.35">
      <c r="E21" t="s">
        <v>1332</v>
      </c>
      <c r="F21" s="32">
        <f>Lookups!$A$17</f>
        <v>0</v>
      </c>
    </row>
    <row r="22" spans="1:52" x14ac:dyDescent="0.35">
      <c r="B22" t="s">
        <v>1319</v>
      </c>
      <c r="I22" t="s">
        <v>1317</v>
      </c>
    </row>
    <row r="23" spans="1:52" x14ac:dyDescent="0.35">
      <c r="F23" s="33" t="e">
        <f>VLOOKUP(F21,Site!B2:E18,4,FALSE)</f>
        <v>#N/A</v>
      </c>
      <c r="I23" s="20">
        <v>1</v>
      </c>
    </row>
    <row r="24" spans="1:52" x14ac:dyDescent="0.35">
      <c r="C24" t="s">
        <v>1316</v>
      </c>
    </row>
    <row r="25" spans="1:52" x14ac:dyDescent="0.35">
      <c r="A25" s="15">
        <v>1</v>
      </c>
      <c r="B25" s="15" t="s">
        <v>68</v>
      </c>
      <c r="D25" t="e">
        <f>MATCH("RAJ01",B25:B84,0)</f>
        <v>#N/A</v>
      </c>
      <c r="F25" s="32" t="e">
        <f>MATCH(Lookups!A17,Preplist!B25:B84,0)</f>
        <v>#N/A</v>
      </c>
      <c r="G25" t="s">
        <v>1318</v>
      </c>
      <c r="H25" t="s">
        <v>1316</v>
      </c>
    </row>
    <row r="26" spans="1:52" x14ac:dyDescent="0.35">
      <c r="A26" s="15">
        <v>2</v>
      </c>
      <c r="B26" s="15" t="s">
        <v>104</v>
      </c>
      <c r="E26">
        <v>0</v>
      </c>
      <c r="S26" t="s">
        <v>1330</v>
      </c>
    </row>
    <row r="27" spans="1:52" x14ac:dyDescent="0.35">
      <c r="A27" s="15">
        <v>3</v>
      </c>
      <c r="B27" s="15" t="s">
        <v>125</v>
      </c>
      <c r="E27">
        <v>1</v>
      </c>
      <c r="F27" s="20">
        <v>11</v>
      </c>
      <c r="G27" t="e">
        <f t="shared" ref="G27:G42" si="0">IF($F$23=TRUE,INDEX(B3:BI3,,$F$25),"")</f>
        <v>#N/A</v>
      </c>
      <c r="H27">
        <f>IFERROR(VLOOKUP(G27,satellite!$C$2:$D$259,2,FALSE),0)</f>
        <v>0</v>
      </c>
    </row>
    <row r="28" spans="1:52" x14ac:dyDescent="0.35">
      <c r="A28" s="15">
        <v>4</v>
      </c>
      <c r="B28" s="15" t="s">
        <v>149</v>
      </c>
      <c r="E28">
        <v>2</v>
      </c>
      <c r="G28" t="e">
        <f t="shared" si="0"/>
        <v>#N/A</v>
      </c>
      <c r="H28">
        <f>IFERROR(VLOOKUP(G28,satellite!$C$2:$D$259,2,FALSE),0)</f>
        <v>0</v>
      </c>
      <c r="K28" s="10">
        <v>8</v>
      </c>
      <c r="S28" s="1" t="e">
        <f>IF(F23=TRUE,INDEX($B$3:$BI$17,$I$23,$F$25),"")</f>
        <v>#N/A</v>
      </c>
    </row>
    <row r="29" spans="1:52" x14ac:dyDescent="0.35">
      <c r="A29" s="15">
        <v>5</v>
      </c>
      <c r="B29" s="15" t="s">
        <v>297</v>
      </c>
      <c r="E29">
        <v>3</v>
      </c>
      <c r="G29" t="e">
        <f t="shared" si="0"/>
        <v>#N/A</v>
      </c>
      <c r="H29">
        <f>IFERROR(VLOOKUP(G29,satellite!$C$2:$D$259,2,FALSE),0)</f>
        <v>0</v>
      </c>
      <c r="N29" s="34" t="e">
        <f>$G$27:INDEX($G$27:$G$41,MATCH("zzzzz",$G$27:$G$41,1))</f>
        <v>#N/A</v>
      </c>
    </row>
    <row r="30" spans="1:52" x14ac:dyDescent="0.35">
      <c r="A30" s="15">
        <v>6</v>
      </c>
      <c r="B30" s="15" t="s">
        <v>322</v>
      </c>
      <c r="E30">
        <v>4</v>
      </c>
      <c r="G30" t="e">
        <f t="shared" si="0"/>
        <v>#N/A</v>
      </c>
      <c r="H30">
        <f>IFERROR(VLOOKUP(G30,satellite!$C$2:$D$259,2,FALSE),0)</f>
        <v>0</v>
      </c>
    </row>
    <row r="31" spans="1:52" x14ac:dyDescent="0.35">
      <c r="A31" s="15">
        <v>7</v>
      </c>
      <c r="B31" s="15" t="s">
        <v>120</v>
      </c>
      <c r="E31">
        <v>5</v>
      </c>
      <c r="G31" t="e">
        <f t="shared" si="0"/>
        <v>#N/A</v>
      </c>
      <c r="H31">
        <f>IFERROR(VLOOKUP(G31,satellite!$C$2:$D$259,2,FALSE),0)</f>
        <v>0</v>
      </c>
    </row>
    <row r="32" spans="1:52" x14ac:dyDescent="0.35">
      <c r="A32" s="15">
        <v>8</v>
      </c>
      <c r="B32" s="15" t="s">
        <v>96</v>
      </c>
      <c r="E32">
        <v>6</v>
      </c>
      <c r="G32" t="e">
        <f t="shared" si="0"/>
        <v>#N/A</v>
      </c>
      <c r="H32">
        <f>IFERROR(VLOOKUP(G32,satellite!$C$2:$D$259,2,FALSE),0)</f>
        <v>0</v>
      </c>
      <c r="J32" t="s">
        <v>1322</v>
      </c>
      <c r="R32" t="s">
        <v>1324</v>
      </c>
      <c r="S32" t="str">
        <f>IFERROR(S28,"")</f>
        <v/>
      </c>
    </row>
    <row r="33" spans="1:19" x14ac:dyDescent="0.35">
      <c r="A33" s="15">
        <v>9</v>
      </c>
      <c r="B33" s="15" t="s">
        <v>309</v>
      </c>
      <c r="E33">
        <v>7</v>
      </c>
      <c r="G33" t="e">
        <f t="shared" si="0"/>
        <v>#N/A</v>
      </c>
      <c r="H33">
        <f>IFERROR(VLOOKUP(G33,satellite!$C$2:$D$259,2,FALSE),0)</f>
        <v>0</v>
      </c>
      <c r="R33" t="s">
        <v>1325</v>
      </c>
      <c r="S33" t="str">
        <f>IF(OR(S32="X9999999",S32=0),"",S32)</f>
        <v/>
      </c>
    </row>
    <row r="34" spans="1:19" x14ac:dyDescent="0.35">
      <c r="A34" s="15">
        <v>10</v>
      </c>
      <c r="B34" s="15" t="s">
        <v>240</v>
      </c>
      <c r="E34">
        <v>8</v>
      </c>
      <c r="G34" t="e">
        <f t="shared" si="0"/>
        <v>#N/A</v>
      </c>
      <c r="H34">
        <f>IFERROR(VLOOKUP(G34,satellite!$C$2:$D$259,2,FALSE),0)</f>
        <v>0</v>
      </c>
    </row>
    <row r="35" spans="1:19" x14ac:dyDescent="0.35">
      <c r="A35" s="15">
        <v>11</v>
      </c>
      <c r="B35" s="15" t="s">
        <v>139</v>
      </c>
      <c r="E35">
        <v>9</v>
      </c>
      <c r="G35" t="e">
        <f t="shared" si="0"/>
        <v>#N/A</v>
      </c>
      <c r="H35">
        <f>IFERROR(VLOOKUP(G35,satellite!$C$2:$D$259,2,FALSE),0)</f>
        <v>0</v>
      </c>
      <c r="R35" s="32" t="s">
        <v>1320</v>
      </c>
      <c r="S35">
        <f>IF(S33="",F21,S33)</f>
        <v>0</v>
      </c>
    </row>
    <row r="36" spans="1:19" x14ac:dyDescent="0.35">
      <c r="A36" s="15">
        <v>12</v>
      </c>
      <c r="B36" s="15" t="s">
        <v>192</v>
      </c>
      <c r="E36">
        <v>10</v>
      </c>
      <c r="G36" t="e">
        <f t="shared" si="0"/>
        <v>#N/A</v>
      </c>
      <c r="H36">
        <f>IFERROR(VLOOKUP(G36,satellite!$C$2:$D$259,2,FALSE),0)</f>
        <v>0</v>
      </c>
      <c r="R36" t="s">
        <v>1326</v>
      </c>
      <c r="S36" t="e">
        <f>VLOOKUP(S35,'big site list'!$A$2:B343,2,FALSE)</f>
        <v>#N/A</v>
      </c>
    </row>
    <row r="37" spans="1:19" x14ac:dyDescent="0.35">
      <c r="A37" s="15">
        <v>13</v>
      </c>
      <c r="B37" s="15" t="s">
        <v>172</v>
      </c>
      <c r="E37">
        <v>11</v>
      </c>
      <c r="G37" t="e">
        <f t="shared" si="0"/>
        <v>#N/A</v>
      </c>
      <c r="H37">
        <f>IFERROR(VLOOKUP(G37,satellite!$C$2:$D$259,2,FALSE),0)</f>
        <v>0</v>
      </c>
    </row>
    <row r="38" spans="1:19" x14ac:dyDescent="0.35">
      <c r="A38" s="15">
        <v>14</v>
      </c>
      <c r="B38" s="15" t="s">
        <v>188</v>
      </c>
      <c r="E38">
        <v>12</v>
      </c>
      <c r="G38" t="e">
        <f t="shared" si="0"/>
        <v>#N/A</v>
      </c>
      <c r="H38">
        <f>IFERROR(VLOOKUP(G38,satellite!$C$2:$D$259,2,FALSE),0)</f>
        <v>0</v>
      </c>
    </row>
    <row r="39" spans="1:19" x14ac:dyDescent="0.35">
      <c r="A39" s="15">
        <v>15</v>
      </c>
      <c r="B39" s="15" t="s">
        <v>157</v>
      </c>
      <c r="E39">
        <v>13</v>
      </c>
      <c r="G39" t="e">
        <f t="shared" si="0"/>
        <v>#N/A</v>
      </c>
      <c r="H39">
        <f>IFERROR(VLOOKUP(G39,satellite!$C$2:$D$259,2,FALSE),0)</f>
        <v>0</v>
      </c>
    </row>
    <row r="40" spans="1:19" x14ac:dyDescent="0.35">
      <c r="A40" s="15">
        <v>16</v>
      </c>
      <c r="B40" s="15" t="s">
        <v>637</v>
      </c>
      <c r="E40">
        <v>14</v>
      </c>
      <c r="G40" t="e">
        <f t="shared" si="0"/>
        <v>#N/A</v>
      </c>
      <c r="H40">
        <f>IFERROR(VLOOKUP(G40,satellite!$C$2:$D$259,2,FALSE),0)</f>
        <v>0</v>
      </c>
    </row>
    <row r="41" spans="1:19" x14ac:dyDescent="0.35">
      <c r="A41" s="15">
        <v>17</v>
      </c>
      <c r="B41" s="15" t="s">
        <v>108</v>
      </c>
      <c r="E41">
        <v>15</v>
      </c>
      <c r="G41" t="e">
        <f t="shared" si="0"/>
        <v>#N/A</v>
      </c>
      <c r="H41">
        <f>IFERROR(VLOOKUP(G41,satellite!$C$2:$D$259,2,FALSE),0)</f>
        <v>0</v>
      </c>
    </row>
    <row r="42" spans="1:19" x14ac:dyDescent="0.35">
      <c r="A42" s="15">
        <v>18</v>
      </c>
      <c r="B42" s="15" t="s">
        <v>72</v>
      </c>
      <c r="E42" s="34">
        <v>16</v>
      </c>
      <c r="F42" s="34"/>
      <c r="G42" s="34" t="e">
        <f t="shared" si="0"/>
        <v>#N/A</v>
      </c>
      <c r="H42" s="34" t="e">
        <f ca="1">_xlfn.IFNA(VLOOKUP(G42,satellite!$C$2:$D$258,2,FALSE),0)</f>
        <v>#NAME?</v>
      </c>
      <c r="I42" s="34"/>
      <c r="J42" s="34"/>
      <c r="K42" s="34"/>
      <c r="L42" s="34"/>
    </row>
    <row r="43" spans="1:19" x14ac:dyDescent="0.35">
      <c r="A43" s="15">
        <v>19</v>
      </c>
      <c r="B43" s="15" t="s">
        <v>161</v>
      </c>
    </row>
    <row r="44" spans="1:19" x14ac:dyDescent="0.35">
      <c r="A44" s="15">
        <v>20</v>
      </c>
      <c r="B44" s="15" t="s">
        <v>343</v>
      </c>
    </row>
    <row r="45" spans="1:19" x14ac:dyDescent="0.35">
      <c r="A45" s="15">
        <v>21</v>
      </c>
      <c r="B45" s="15" t="s">
        <v>133</v>
      </c>
    </row>
    <row r="46" spans="1:19" x14ac:dyDescent="0.35">
      <c r="A46" s="15">
        <v>22</v>
      </c>
      <c r="B46" s="15" t="s">
        <v>141</v>
      </c>
    </row>
    <row r="47" spans="1:19" x14ac:dyDescent="0.35">
      <c r="A47" s="15">
        <v>23</v>
      </c>
      <c r="B47" s="15" t="s">
        <v>617</v>
      </c>
    </row>
    <row r="48" spans="1:19" x14ac:dyDescent="0.35">
      <c r="A48" s="15">
        <v>24</v>
      </c>
      <c r="B48" s="15" t="s">
        <v>178</v>
      </c>
    </row>
    <row r="49" spans="1:2" x14ac:dyDescent="0.35">
      <c r="A49" s="15">
        <v>25</v>
      </c>
      <c r="B49" s="15" t="s">
        <v>278</v>
      </c>
    </row>
    <row r="50" spans="1:2" x14ac:dyDescent="0.35">
      <c r="A50" s="15">
        <v>26</v>
      </c>
      <c r="B50" s="15" t="s">
        <v>460</v>
      </c>
    </row>
    <row r="51" spans="1:2" x14ac:dyDescent="0.35">
      <c r="A51" s="15">
        <v>27</v>
      </c>
      <c r="B51" s="15" t="s">
        <v>199</v>
      </c>
    </row>
    <row r="52" spans="1:2" x14ac:dyDescent="0.35">
      <c r="A52" s="15">
        <v>28</v>
      </c>
      <c r="B52" s="15" t="s">
        <v>129</v>
      </c>
    </row>
    <row r="53" spans="1:2" x14ac:dyDescent="0.35">
      <c r="A53" s="15">
        <v>29</v>
      </c>
      <c r="B53" s="15" t="s">
        <v>168</v>
      </c>
    </row>
    <row r="54" spans="1:2" x14ac:dyDescent="0.35">
      <c r="A54" s="15">
        <v>30</v>
      </c>
      <c r="B54" s="15" t="s">
        <v>351</v>
      </c>
    </row>
    <row r="55" spans="1:2" x14ac:dyDescent="0.35">
      <c r="A55" s="15">
        <v>31</v>
      </c>
      <c r="B55" s="15" t="s">
        <v>851</v>
      </c>
    </row>
    <row r="56" spans="1:2" x14ac:dyDescent="0.35">
      <c r="A56" s="15">
        <v>32</v>
      </c>
      <c r="B56" s="15" t="s">
        <v>225</v>
      </c>
    </row>
    <row r="57" spans="1:2" x14ac:dyDescent="0.35">
      <c r="A57" s="15">
        <v>33</v>
      </c>
      <c r="B57" s="15" t="s">
        <v>236</v>
      </c>
    </row>
    <row r="58" spans="1:2" x14ac:dyDescent="0.35">
      <c r="A58" s="15">
        <v>34</v>
      </c>
      <c r="B58" s="15" t="s">
        <v>304</v>
      </c>
    </row>
    <row r="59" spans="1:2" x14ac:dyDescent="0.35">
      <c r="A59" s="15">
        <v>35</v>
      </c>
      <c r="B59" s="15" t="s">
        <v>773</v>
      </c>
    </row>
    <row r="60" spans="1:2" x14ac:dyDescent="0.35">
      <c r="A60" s="15">
        <v>36</v>
      </c>
      <c r="B60" s="15" t="s">
        <v>584</v>
      </c>
    </row>
    <row r="61" spans="1:2" x14ac:dyDescent="0.35">
      <c r="A61" s="15">
        <v>37</v>
      </c>
      <c r="B61" s="15" t="s">
        <v>300</v>
      </c>
    </row>
    <row r="62" spans="1:2" x14ac:dyDescent="0.35">
      <c r="A62" s="15">
        <v>38</v>
      </c>
      <c r="B62" s="15" t="s">
        <v>557</v>
      </c>
    </row>
    <row r="63" spans="1:2" x14ac:dyDescent="0.35">
      <c r="A63" s="15">
        <v>39</v>
      </c>
      <c r="B63" s="15" t="s">
        <v>116</v>
      </c>
    </row>
    <row r="64" spans="1:2" x14ac:dyDescent="0.35">
      <c r="A64" s="15">
        <v>40</v>
      </c>
      <c r="B64" s="15" t="s">
        <v>92</v>
      </c>
    </row>
    <row r="65" spans="1:2" x14ac:dyDescent="0.35">
      <c r="A65" s="15">
        <v>41</v>
      </c>
      <c r="B65" s="15" t="s">
        <v>428</v>
      </c>
    </row>
    <row r="66" spans="1:2" x14ac:dyDescent="0.35">
      <c r="A66" s="15">
        <v>42</v>
      </c>
      <c r="B66" s="15" t="s">
        <v>136</v>
      </c>
    </row>
    <row r="67" spans="1:2" x14ac:dyDescent="0.35">
      <c r="A67" s="15">
        <v>43</v>
      </c>
      <c r="B67" s="15" t="s">
        <v>264</v>
      </c>
    </row>
    <row r="68" spans="1:2" x14ac:dyDescent="0.35">
      <c r="A68" s="15">
        <v>44</v>
      </c>
      <c r="B68" s="15" t="s">
        <v>145</v>
      </c>
    </row>
    <row r="69" spans="1:2" x14ac:dyDescent="0.35">
      <c r="A69" s="15">
        <v>45</v>
      </c>
      <c r="B69" s="15" t="s">
        <v>195</v>
      </c>
    </row>
    <row r="70" spans="1:2" x14ac:dyDescent="0.35">
      <c r="A70" s="15">
        <v>46</v>
      </c>
      <c r="B70" s="15" t="s">
        <v>928</v>
      </c>
    </row>
    <row r="71" spans="1:2" x14ac:dyDescent="0.35">
      <c r="A71" s="15">
        <v>47</v>
      </c>
      <c r="B71" s="15" t="s">
        <v>203</v>
      </c>
    </row>
    <row r="72" spans="1:2" x14ac:dyDescent="0.35">
      <c r="A72" s="15">
        <v>48</v>
      </c>
      <c r="B72" s="15" t="s">
        <v>247</v>
      </c>
    </row>
    <row r="73" spans="1:2" x14ac:dyDescent="0.35">
      <c r="A73" s="15">
        <v>49</v>
      </c>
      <c r="B73" s="15" t="s">
        <v>153</v>
      </c>
    </row>
    <row r="74" spans="1:2" x14ac:dyDescent="0.35">
      <c r="A74" s="15">
        <v>50</v>
      </c>
      <c r="B74" s="15" t="s">
        <v>229</v>
      </c>
    </row>
    <row r="75" spans="1:2" x14ac:dyDescent="0.35">
      <c r="A75" s="15">
        <v>51</v>
      </c>
      <c r="B75" s="15" t="s">
        <v>122</v>
      </c>
    </row>
    <row r="76" spans="1:2" x14ac:dyDescent="0.35">
      <c r="A76" s="15">
        <v>52</v>
      </c>
      <c r="B76" s="15" t="s">
        <v>112</v>
      </c>
    </row>
    <row r="77" spans="1:2" x14ac:dyDescent="0.35">
      <c r="A77" s="15">
        <v>53</v>
      </c>
      <c r="B77" s="15" t="s">
        <v>209</v>
      </c>
    </row>
    <row r="78" spans="1:2" x14ac:dyDescent="0.35">
      <c r="A78" s="15">
        <v>54</v>
      </c>
      <c r="B78" s="15" t="s">
        <v>101</v>
      </c>
    </row>
    <row r="79" spans="1:2" x14ac:dyDescent="0.35">
      <c r="A79" s="15">
        <v>55</v>
      </c>
      <c r="B79" s="15" t="s">
        <v>588</v>
      </c>
    </row>
    <row r="80" spans="1:2" x14ac:dyDescent="0.35">
      <c r="A80" s="15">
        <v>56</v>
      </c>
      <c r="B80" s="15" t="s">
        <v>13</v>
      </c>
    </row>
    <row r="81" spans="1:2" x14ac:dyDescent="0.35">
      <c r="A81" s="15">
        <v>57</v>
      </c>
      <c r="B81" s="15" t="s">
        <v>60</v>
      </c>
    </row>
    <row r="82" spans="1:2" x14ac:dyDescent="0.35">
      <c r="A82" s="15">
        <v>58</v>
      </c>
      <c r="B82" s="15" t="s">
        <v>26</v>
      </c>
    </row>
    <row r="83" spans="1:2" x14ac:dyDescent="0.35">
      <c r="A83" s="15">
        <v>59</v>
      </c>
      <c r="B83" s="15" t="s">
        <v>64</v>
      </c>
    </row>
    <row r="84" spans="1:2" x14ac:dyDescent="0.35">
      <c r="A84" s="15">
        <v>60</v>
      </c>
      <c r="B84" s="15" t="s">
        <v>17</v>
      </c>
    </row>
    <row r="85" spans="1:2" x14ac:dyDescent="0.35">
      <c r="A85" s="15"/>
    </row>
    <row r="86" spans="1:2" x14ac:dyDescent="0.35">
      <c r="A86" s="15"/>
    </row>
    <row r="128" spans="3:4" x14ac:dyDescent="0.35">
      <c r="C128" s="29"/>
      <c r="D128" s="29"/>
    </row>
    <row r="129" spans="3:4" x14ac:dyDescent="0.35">
      <c r="C129" s="29"/>
      <c r="D129" s="29"/>
    </row>
  </sheetData>
  <sortState ref="V28:V34">
    <sortCondition ref="V27"/>
  </sortState>
  <pageMargins left="0.7" right="0.7" top="0.75" bottom="0.75" header="0.3" footer="0.3"/>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Drop Down 1">
              <controlPr defaultSize="0" autoLine="0" autoPict="0">
                <anchor moveWithCells="1">
                  <from>
                    <xdr:col>2</xdr:col>
                    <xdr:colOff>374650</xdr:colOff>
                    <xdr:row>18</xdr:row>
                    <xdr:rowOff>57150</xdr:rowOff>
                  </from>
                  <to>
                    <xdr:col>5</xdr:col>
                    <xdr:colOff>546100</xdr:colOff>
                    <xdr:row>19</xdr:row>
                    <xdr:rowOff>69850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34"/>
  <sheetViews>
    <sheetView workbookViewId="0">
      <selection activeCell="G40" sqref="G40"/>
    </sheetView>
  </sheetViews>
  <sheetFormatPr defaultRowHeight="14.5" x14ac:dyDescent="0.35"/>
  <cols>
    <col min="1" max="1" width="46" bestFit="1" customWidth="1"/>
    <col min="3" max="3" width="46.7265625" customWidth="1"/>
    <col min="5" max="5" width="25.1796875" customWidth="1"/>
    <col min="6" max="6" width="15.81640625" bestFit="1" customWidth="1"/>
    <col min="9" max="9" width="23.81640625" bestFit="1" customWidth="1"/>
    <col min="10" max="10" width="14.54296875" customWidth="1"/>
    <col min="11" max="11" width="11.7265625" customWidth="1"/>
    <col min="12" max="12" width="21.7265625" customWidth="1"/>
  </cols>
  <sheetData>
    <row r="1" spans="1:14" ht="15" x14ac:dyDescent="0.25">
      <c r="A1" s="15" t="s">
        <v>1</v>
      </c>
      <c r="I1" t="s">
        <v>4</v>
      </c>
    </row>
    <row r="2" spans="1:14" ht="15" x14ac:dyDescent="0.25">
      <c r="A2" t="s">
        <v>1306</v>
      </c>
      <c r="L2" t="s">
        <v>5</v>
      </c>
    </row>
    <row r="3" spans="1:14" ht="15" x14ac:dyDescent="0.25">
      <c r="A3" t="s">
        <v>1307</v>
      </c>
      <c r="I3" s="1">
        <v>4892748234</v>
      </c>
      <c r="J3" t="str">
        <f>LEFT(I3,9)</f>
        <v>489274823</v>
      </c>
      <c r="K3">
        <f>MOD(MID(J3,1,1)*10+MID(J3,2,1)*9+MID(J3,3,1)*8+MID(J3,4,1)*7+MID(J3,5,1)*6+MID(J3,6,1)*5+MID(J3,7,1)*4+MID(J3,8,1)*3+MID(J3,9,1)*2,11)</f>
        <v>7</v>
      </c>
      <c r="L3">
        <f>IF(K3=0, 0,IF(K3=1,"N/A",11-K3))</f>
        <v>4</v>
      </c>
      <c r="M3" t="str">
        <f>RIGHT(I3,1)</f>
        <v>4</v>
      </c>
      <c r="N3" t="b">
        <f>AND(L3=VALUE(M3))</f>
        <v>1</v>
      </c>
    </row>
    <row r="4" spans="1:14" ht="15" x14ac:dyDescent="0.25">
      <c r="A4" t="s">
        <v>2</v>
      </c>
    </row>
    <row r="5" spans="1:14" ht="15" x14ac:dyDescent="0.25">
      <c r="A5" t="s">
        <v>1308</v>
      </c>
      <c r="I5" s="10" t="str">
        <f>IF(LEN(I3)=10,"","needs to be 10 digits long")</f>
        <v/>
      </c>
    </row>
    <row r="6" spans="1:14" x14ac:dyDescent="0.35">
      <c r="A6" t="s">
        <v>1309</v>
      </c>
    </row>
    <row r="9" spans="1:14" ht="15.75" thickBot="1" x14ac:dyDescent="0.3">
      <c r="A9" t="s">
        <v>950</v>
      </c>
    </row>
    <row r="10" spans="1:14" ht="15.75" thickBot="1" x14ac:dyDescent="0.3">
      <c r="A10" s="14">
        <f ca="1">TODAY()</f>
        <v>44042</v>
      </c>
    </row>
    <row r="13" spans="1:14" ht="15.75" thickBot="1" x14ac:dyDescent="0.3">
      <c r="A13" t="s">
        <v>952</v>
      </c>
    </row>
    <row r="14" spans="1:14" ht="15.75" thickBot="1" x14ac:dyDescent="0.3">
      <c r="A14" s="16">
        <v>1</v>
      </c>
    </row>
    <row r="15" spans="1:14" ht="15" x14ac:dyDescent="0.25">
      <c r="A15" s="13">
        <f>A14-1</f>
        <v>0</v>
      </c>
    </row>
    <row r="16" spans="1:14" ht="15" x14ac:dyDescent="0.25">
      <c r="A16" s="13">
        <f>VLOOKUP(A$15,Site!$A$2:$D$18,4,FALSE)</f>
        <v>0</v>
      </c>
    </row>
    <row r="17" spans="1:2" ht="15" x14ac:dyDescent="0.25">
      <c r="A17" s="30">
        <f>VLOOKUP(A$15,Site!$A$2:$D$18,2,FALSE)</f>
        <v>0</v>
      </c>
      <c r="B17" t="s">
        <v>1301</v>
      </c>
    </row>
    <row r="18" spans="1:2" ht="15" x14ac:dyDescent="0.25">
      <c r="A18" s="13">
        <f>VLOOKUP(A$15,Site!$A$2:$D$18,3,FALSE)</f>
        <v>0</v>
      </c>
      <c r="B18" t="s">
        <v>1302</v>
      </c>
    </row>
    <row r="21" spans="1:2" x14ac:dyDescent="0.35">
      <c r="A21" s="15" t="s">
        <v>1348</v>
      </c>
    </row>
    <row r="23" spans="1:2" x14ac:dyDescent="0.35">
      <c r="A23" s="15" t="s">
        <v>1355</v>
      </c>
    </row>
    <row r="24" spans="1:2" x14ac:dyDescent="0.35">
      <c r="A24" t="s">
        <v>1356</v>
      </c>
    </row>
    <row r="25" spans="1:2" x14ac:dyDescent="0.35">
      <c r="A25" t="s">
        <v>1357</v>
      </c>
    </row>
    <row r="26" spans="1:2" x14ac:dyDescent="0.35">
      <c r="A26" t="s">
        <v>1354</v>
      </c>
    </row>
    <row r="29" spans="1:2" x14ac:dyDescent="0.35">
      <c r="A29" s="15" t="s">
        <v>1349</v>
      </c>
    </row>
    <row r="30" spans="1:2" x14ac:dyDescent="0.35">
      <c r="A30" t="s">
        <v>1350</v>
      </c>
    </row>
    <row r="31" spans="1:2" x14ac:dyDescent="0.35">
      <c r="A31" t="s">
        <v>1351</v>
      </c>
    </row>
    <row r="32" spans="1:2" x14ac:dyDescent="0.35">
      <c r="A32" t="s">
        <v>1352</v>
      </c>
    </row>
    <row r="33" spans="1:1" x14ac:dyDescent="0.35">
      <c r="A33" t="s">
        <v>1353</v>
      </c>
    </row>
    <row r="34" spans="1:1" x14ac:dyDescent="0.35">
      <c r="A34" t="s">
        <v>1354</v>
      </c>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9"/>
  <sheetViews>
    <sheetView workbookViewId="0">
      <selection activeCell="C171" sqref="C171"/>
    </sheetView>
  </sheetViews>
  <sheetFormatPr defaultRowHeight="14.5" x14ac:dyDescent="0.35"/>
  <cols>
    <col min="1" max="1" width="4" bestFit="1" customWidth="1"/>
    <col min="2" max="2" width="13.453125" bestFit="1" customWidth="1"/>
    <col min="3" max="3" width="14" bestFit="1" customWidth="1"/>
    <col min="4" max="4" width="89.7265625" bestFit="1" customWidth="1"/>
    <col min="5" max="5" width="43.7265625" bestFit="1" customWidth="1"/>
    <col min="6" max="6" width="40.1796875" bestFit="1" customWidth="1"/>
    <col min="8" max="8" width="16" bestFit="1" customWidth="1"/>
  </cols>
  <sheetData>
    <row r="1" spans="1:8" s="15" customFormat="1" ht="15" x14ac:dyDescent="0.25">
      <c r="A1" s="15" t="s">
        <v>0</v>
      </c>
      <c r="B1" s="15" t="s">
        <v>6</v>
      </c>
      <c r="C1" s="15" t="s">
        <v>7</v>
      </c>
      <c r="D1" s="15" t="s">
        <v>1300</v>
      </c>
      <c r="E1" s="15" t="s">
        <v>8</v>
      </c>
      <c r="F1" s="15" t="s">
        <v>9</v>
      </c>
      <c r="G1" s="15" t="s">
        <v>11</v>
      </c>
      <c r="H1" s="15" t="s">
        <v>12</v>
      </c>
    </row>
    <row r="2" spans="1:8" ht="15" x14ac:dyDescent="0.25">
      <c r="A2">
        <v>1</v>
      </c>
      <c r="B2" t="s">
        <v>68</v>
      </c>
      <c r="C2" t="s">
        <v>69</v>
      </c>
      <c r="D2" t="s">
        <v>972</v>
      </c>
      <c r="E2" t="s">
        <v>70</v>
      </c>
      <c r="F2" t="s">
        <v>71</v>
      </c>
      <c r="G2" t="s">
        <v>23</v>
      </c>
      <c r="H2" t="s">
        <v>54</v>
      </c>
    </row>
    <row r="3" spans="1:8" ht="15" x14ac:dyDescent="0.25">
      <c r="A3">
        <v>2</v>
      </c>
      <c r="B3" t="s">
        <v>104</v>
      </c>
      <c r="C3" t="s">
        <v>105</v>
      </c>
      <c r="D3" t="s">
        <v>985</v>
      </c>
      <c r="E3" t="s">
        <v>106</v>
      </c>
      <c r="F3" t="s">
        <v>107</v>
      </c>
      <c r="G3" t="s">
        <v>23</v>
      </c>
    </row>
    <row r="4" spans="1:8" ht="15" x14ac:dyDescent="0.25">
      <c r="A4">
        <v>3</v>
      </c>
      <c r="B4" t="s">
        <v>125</v>
      </c>
      <c r="C4" t="s">
        <v>126</v>
      </c>
      <c r="D4" t="s">
        <v>991</v>
      </c>
      <c r="E4" t="s">
        <v>127</v>
      </c>
      <c r="F4" t="s">
        <v>128</v>
      </c>
      <c r="G4" t="s">
        <v>23</v>
      </c>
      <c r="H4" t="s">
        <v>32</v>
      </c>
    </row>
    <row r="5" spans="1:8" ht="15" x14ac:dyDescent="0.25">
      <c r="A5">
        <v>4</v>
      </c>
      <c r="B5" t="s">
        <v>125</v>
      </c>
      <c r="C5" t="s">
        <v>335</v>
      </c>
      <c r="D5" t="s">
        <v>1056</v>
      </c>
      <c r="E5" t="s">
        <v>336</v>
      </c>
      <c r="F5" t="s">
        <v>337</v>
      </c>
      <c r="G5" t="s">
        <v>23</v>
      </c>
      <c r="H5" t="s">
        <v>32</v>
      </c>
    </row>
    <row r="6" spans="1:8" ht="15" x14ac:dyDescent="0.25">
      <c r="A6">
        <v>5</v>
      </c>
      <c r="B6" t="s">
        <v>125</v>
      </c>
      <c r="C6" t="s">
        <v>222</v>
      </c>
      <c r="D6" t="s">
        <v>1019</v>
      </c>
      <c r="E6" t="s">
        <v>223</v>
      </c>
      <c r="F6" t="s">
        <v>224</v>
      </c>
      <c r="G6" t="s">
        <v>23</v>
      </c>
      <c r="H6" t="s">
        <v>32</v>
      </c>
    </row>
    <row r="7" spans="1:8" ht="15" x14ac:dyDescent="0.25">
      <c r="A7">
        <v>6</v>
      </c>
      <c r="B7" t="s">
        <v>125</v>
      </c>
      <c r="C7" t="s">
        <v>398</v>
      </c>
      <c r="D7" t="s">
        <v>1079</v>
      </c>
      <c r="E7" t="s">
        <v>399</v>
      </c>
      <c r="F7" t="s">
        <v>400</v>
      </c>
      <c r="G7" t="s">
        <v>23</v>
      </c>
      <c r="H7" t="s">
        <v>32</v>
      </c>
    </row>
    <row r="8" spans="1:8" ht="15" x14ac:dyDescent="0.25">
      <c r="A8">
        <v>7</v>
      </c>
      <c r="B8" t="s">
        <v>125</v>
      </c>
      <c r="C8" t="s">
        <v>537</v>
      </c>
      <c r="D8" t="s">
        <v>1134</v>
      </c>
      <c r="E8" t="s">
        <v>538</v>
      </c>
      <c r="F8" t="s">
        <v>539</v>
      </c>
      <c r="G8" t="s">
        <v>23</v>
      </c>
      <c r="H8" t="s">
        <v>32</v>
      </c>
    </row>
    <row r="9" spans="1:8" ht="15" x14ac:dyDescent="0.25">
      <c r="A9">
        <v>8</v>
      </c>
      <c r="B9" t="s">
        <v>125</v>
      </c>
      <c r="C9" t="s">
        <v>735</v>
      </c>
      <c r="D9" t="s">
        <v>1215</v>
      </c>
      <c r="E9" t="s">
        <v>736</v>
      </c>
      <c r="F9" t="s">
        <v>737</v>
      </c>
      <c r="G9" t="s">
        <v>23</v>
      </c>
      <c r="H9" t="s">
        <v>32</v>
      </c>
    </row>
    <row r="10" spans="1:8" ht="15" x14ac:dyDescent="0.25">
      <c r="A10">
        <v>9</v>
      </c>
      <c r="B10" t="s">
        <v>125</v>
      </c>
      <c r="C10" t="s">
        <v>753</v>
      </c>
      <c r="D10" t="s">
        <v>1222</v>
      </c>
      <c r="E10" t="s">
        <v>751</v>
      </c>
      <c r="F10" t="s">
        <v>754</v>
      </c>
      <c r="G10" t="s">
        <v>23</v>
      </c>
      <c r="H10" t="s">
        <v>32</v>
      </c>
    </row>
    <row r="11" spans="1:8" ht="15" x14ac:dyDescent="0.25">
      <c r="A11">
        <v>10</v>
      </c>
      <c r="B11" t="s">
        <v>125</v>
      </c>
      <c r="C11" t="s">
        <v>750</v>
      </c>
      <c r="D11" t="s">
        <v>1221</v>
      </c>
      <c r="E11" t="s">
        <v>751</v>
      </c>
      <c r="F11" t="s">
        <v>752</v>
      </c>
      <c r="G11" t="s">
        <v>23</v>
      </c>
      <c r="H11" t="s">
        <v>32</v>
      </c>
    </row>
    <row r="12" spans="1:8" ht="15" x14ac:dyDescent="0.25">
      <c r="A12">
        <v>11</v>
      </c>
      <c r="B12" t="s">
        <v>125</v>
      </c>
      <c r="C12" t="s">
        <v>947</v>
      </c>
      <c r="D12" t="s">
        <v>1299</v>
      </c>
      <c r="E12" t="s">
        <v>948</v>
      </c>
      <c r="F12" t="s">
        <v>948</v>
      </c>
      <c r="G12" t="s">
        <v>23</v>
      </c>
      <c r="H12" t="s">
        <v>32</v>
      </c>
    </row>
    <row r="13" spans="1:8" ht="15" x14ac:dyDescent="0.25">
      <c r="A13">
        <v>12</v>
      </c>
      <c r="B13" t="s">
        <v>149</v>
      </c>
      <c r="C13" t="s">
        <v>150</v>
      </c>
      <c r="D13" t="s">
        <v>998</v>
      </c>
      <c r="E13" t="s">
        <v>151</v>
      </c>
      <c r="F13" t="s">
        <v>152</v>
      </c>
      <c r="G13" t="s">
        <v>23</v>
      </c>
      <c r="H13" t="s">
        <v>32</v>
      </c>
    </row>
    <row r="14" spans="1:8" ht="15" x14ac:dyDescent="0.25">
      <c r="A14">
        <v>13</v>
      </c>
      <c r="B14" t="s">
        <v>149</v>
      </c>
      <c r="C14" t="s">
        <v>793</v>
      </c>
      <c r="D14" t="s">
        <v>1237</v>
      </c>
      <c r="E14" t="s">
        <v>794</v>
      </c>
      <c r="F14" t="s">
        <v>795</v>
      </c>
      <c r="G14" t="s">
        <v>23</v>
      </c>
      <c r="H14" t="s">
        <v>32</v>
      </c>
    </row>
    <row r="15" spans="1:8" ht="15" x14ac:dyDescent="0.25">
      <c r="A15">
        <v>14</v>
      </c>
      <c r="B15" t="s">
        <v>149</v>
      </c>
      <c r="C15" t="s">
        <v>487</v>
      </c>
      <c r="D15" t="s">
        <v>1114</v>
      </c>
      <c r="E15" t="s">
        <v>488</v>
      </c>
      <c r="F15" t="s">
        <v>489</v>
      </c>
      <c r="G15" t="s">
        <v>23</v>
      </c>
      <c r="H15" t="s">
        <v>32</v>
      </c>
    </row>
    <row r="16" spans="1:8" ht="15" x14ac:dyDescent="0.25">
      <c r="A16">
        <v>15</v>
      </c>
      <c r="B16" t="s">
        <v>149</v>
      </c>
      <c r="C16" t="s">
        <v>719</v>
      </c>
      <c r="D16" t="s">
        <v>1208</v>
      </c>
      <c r="E16" t="s">
        <v>720</v>
      </c>
      <c r="F16" t="s">
        <v>721</v>
      </c>
      <c r="G16" t="s">
        <v>23</v>
      </c>
      <c r="H16" t="s">
        <v>32</v>
      </c>
    </row>
    <row r="17" spans="1:8" ht="15" x14ac:dyDescent="0.25">
      <c r="A17">
        <v>16</v>
      </c>
      <c r="B17" t="s">
        <v>297</v>
      </c>
      <c r="C17" t="s">
        <v>298</v>
      </c>
      <c r="D17" t="s">
        <v>1042</v>
      </c>
      <c r="E17" t="s">
        <v>295</v>
      </c>
      <c r="F17" t="s">
        <v>299</v>
      </c>
      <c r="G17" t="s">
        <v>23</v>
      </c>
      <c r="H17" t="s">
        <v>32</v>
      </c>
    </row>
    <row r="18" spans="1:8" ht="15" x14ac:dyDescent="0.25">
      <c r="A18">
        <v>17</v>
      </c>
      <c r="B18" t="s">
        <v>297</v>
      </c>
      <c r="C18" t="s">
        <v>338</v>
      </c>
      <c r="D18" t="s">
        <v>1057</v>
      </c>
      <c r="E18" t="s">
        <v>339</v>
      </c>
      <c r="F18" t="s">
        <v>339</v>
      </c>
      <c r="G18" t="s">
        <v>23</v>
      </c>
      <c r="H18" t="s">
        <v>32</v>
      </c>
    </row>
    <row r="19" spans="1:8" ht="15" x14ac:dyDescent="0.25">
      <c r="A19">
        <v>18</v>
      </c>
      <c r="B19" t="s">
        <v>297</v>
      </c>
      <c r="C19" t="s">
        <v>340</v>
      </c>
      <c r="D19" t="s">
        <v>1058</v>
      </c>
      <c r="E19" t="s">
        <v>341</v>
      </c>
      <c r="F19" t="s">
        <v>342</v>
      </c>
      <c r="G19" t="s">
        <v>23</v>
      </c>
      <c r="H19" t="s">
        <v>32</v>
      </c>
    </row>
    <row r="20" spans="1:8" ht="15" x14ac:dyDescent="0.25">
      <c r="A20">
        <v>19</v>
      </c>
      <c r="B20" t="s">
        <v>297</v>
      </c>
      <c r="C20" t="s">
        <v>452</v>
      </c>
      <c r="D20" t="s">
        <v>1100</v>
      </c>
      <c r="E20" t="s">
        <v>450</v>
      </c>
      <c r="F20" t="s">
        <v>451</v>
      </c>
      <c r="G20" t="s">
        <v>23</v>
      </c>
      <c r="H20" t="s">
        <v>32</v>
      </c>
    </row>
    <row r="21" spans="1:8" x14ac:dyDescent="0.35">
      <c r="A21">
        <v>20</v>
      </c>
      <c r="B21" t="s">
        <v>297</v>
      </c>
      <c r="C21" t="s">
        <v>591</v>
      </c>
      <c r="D21" t="s">
        <v>1154</v>
      </c>
      <c r="E21" t="s">
        <v>592</v>
      </c>
      <c r="F21" t="s">
        <v>593</v>
      </c>
      <c r="G21" t="s">
        <v>23</v>
      </c>
      <c r="H21" t="s">
        <v>32</v>
      </c>
    </row>
    <row r="22" spans="1:8" x14ac:dyDescent="0.35">
      <c r="A22">
        <v>21</v>
      </c>
      <c r="B22" t="s">
        <v>297</v>
      </c>
      <c r="C22" t="s">
        <v>775</v>
      </c>
      <c r="D22" t="s">
        <v>1230</v>
      </c>
      <c r="E22" t="s">
        <v>776</v>
      </c>
      <c r="F22" t="s">
        <v>777</v>
      </c>
      <c r="G22" t="s">
        <v>23</v>
      </c>
      <c r="H22" t="s">
        <v>32</v>
      </c>
    </row>
    <row r="23" spans="1:8" x14ac:dyDescent="0.35">
      <c r="A23">
        <v>22</v>
      </c>
      <c r="B23" t="s">
        <v>297</v>
      </c>
      <c r="C23" t="s">
        <v>500</v>
      </c>
      <c r="D23" t="s">
        <v>1119</v>
      </c>
      <c r="E23" t="s">
        <v>501</v>
      </c>
      <c r="F23" t="s">
        <v>502</v>
      </c>
      <c r="G23" t="s">
        <v>23</v>
      </c>
      <c r="H23" t="s">
        <v>32</v>
      </c>
    </row>
    <row r="24" spans="1:8" x14ac:dyDescent="0.35">
      <c r="A24">
        <v>23</v>
      </c>
      <c r="B24" t="s">
        <v>297</v>
      </c>
      <c r="C24" t="s">
        <v>854</v>
      </c>
      <c r="D24" t="s">
        <v>1263</v>
      </c>
      <c r="E24" t="s">
        <v>855</v>
      </c>
      <c r="F24" t="s">
        <v>856</v>
      </c>
      <c r="G24" t="s">
        <v>23</v>
      </c>
      <c r="H24" t="s">
        <v>32</v>
      </c>
    </row>
    <row r="25" spans="1:8" x14ac:dyDescent="0.35">
      <c r="A25">
        <v>24</v>
      </c>
      <c r="B25" t="s">
        <v>322</v>
      </c>
      <c r="C25" t="s">
        <v>629</v>
      </c>
      <c r="D25" t="s">
        <v>1170</v>
      </c>
      <c r="E25" t="s">
        <v>630</v>
      </c>
      <c r="F25" t="s">
        <v>631</v>
      </c>
      <c r="G25" t="s">
        <v>23</v>
      </c>
      <c r="H25" t="s">
        <v>32</v>
      </c>
    </row>
    <row r="26" spans="1:8" x14ac:dyDescent="0.35">
      <c r="A26">
        <v>25</v>
      </c>
      <c r="B26" t="s">
        <v>322</v>
      </c>
      <c r="C26" t="s">
        <v>575</v>
      </c>
      <c r="D26" t="s">
        <v>1149</v>
      </c>
      <c r="E26" t="s">
        <v>576</v>
      </c>
      <c r="F26" t="s">
        <v>577</v>
      </c>
      <c r="G26" t="s">
        <v>23</v>
      </c>
      <c r="H26" t="s">
        <v>32</v>
      </c>
    </row>
    <row r="27" spans="1:8" x14ac:dyDescent="0.35">
      <c r="A27">
        <v>26</v>
      </c>
      <c r="B27" t="s">
        <v>322</v>
      </c>
      <c r="C27" t="s">
        <v>925</v>
      </c>
      <c r="D27" t="s">
        <v>1289</v>
      </c>
      <c r="E27" t="s">
        <v>921</v>
      </c>
      <c r="F27" t="s">
        <v>926</v>
      </c>
      <c r="G27" t="s">
        <v>23</v>
      </c>
      <c r="H27" t="s">
        <v>32</v>
      </c>
    </row>
    <row r="28" spans="1:8" x14ac:dyDescent="0.35">
      <c r="A28">
        <v>27</v>
      </c>
      <c r="B28" t="s">
        <v>120</v>
      </c>
      <c r="C28" t="s">
        <v>288</v>
      </c>
      <c r="D28" t="s">
        <v>1039</v>
      </c>
      <c r="E28" t="s">
        <v>289</v>
      </c>
      <c r="F28" t="s">
        <v>290</v>
      </c>
      <c r="G28" t="s">
        <v>23</v>
      </c>
      <c r="H28" t="s">
        <v>32</v>
      </c>
    </row>
    <row r="29" spans="1:8" x14ac:dyDescent="0.35">
      <c r="A29">
        <v>28</v>
      </c>
      <c r="B29" t="s">
        <v>120</v>
      </c>
      <c r="C29" t="s">
        <v>270</v>
      </c>
      <c r="D29" t="s">
        <v>1033</v>
      </c>
      <c r="E29" t="s">
        <v>271</v>
      </c>
      <c r="F29" t="s">
        <v>272</v>
      </c>
      <c r="G29" t="s">
        <v>23</v>
      </c>
      <c r="H29" t="s">
        <v>32</v>
      </c>
    </row>
    <row r="30" spans="1:8" x14ac:dyDescent="0.35">
      <c r="A30">
        <v>29</v>
      </c>
      <c r="B30" t="s">
        <v>96</v>
      </c>
      <c r="C30" t="s">
        <v>375</v>
      </c>
      <c r="D30" t="s">
        <v>1071</v>
      </c>
      <c r="E30" t="s">
        <v>376</v>
      </c>
      <c r="F30" t="s">
        <v>377</v>
      </c>
      <c r="G30" t="s">
        <v>23</v>
      </c>
      <c r="H30" t="s">
        <v>32</v>
      </c>
    </row>
    <row r="31" spans="1:8" x14ac:dyDescent="0.35">
      <c r="A31">
        <v>30</v>
      </c>
      <c r="B31" t="s">
        <v>96</v>
      </c>
      <c r="C31" t="s">
        <v>673</v>
      </c>
      <c r="D31" t="s">
        <v>1192</v>
      </c>
      <c r="E31" t="s">
        <v>674</v>
      </c>
      <c r="F31" t="s">
        <v>675</v>
      </c>
      <c r="G31" t="s">
        <v>23</v>
      </c>
      <c r="H31" t="s">
        <v>32</v>
      </c>
    </row>
    <row r="32" spans="1:8" x14ac:dyDescent="0.35">
      <c r="A32">
        <v>31</v>
      </c>
      <c r="B32" t="s">
        <v>96</v>
      </c>
      <c r="C32" t="s">
        <v>97</v>
      </c>
      <c r="D32" t="s">
        <v>982</v>
      </c>
      <c r="E32" t="s">
        <v>98</v>
      </c>
      <c r="F32" t="s">
        <v>99</v>
      </c>
      <c r="G32" t="s">
        <v>23</v>
      </c>
      <c r="H32" t="s">
        <v>32</v>
      </c>
    </row>
    <row r="33" spans="1:8" x14ac:dyDescent="0.35">
      <c r="A33">
        <v>32</v>
      </c>
      <c r="B33" t="s">
        <v>309</v>
      </c>
      <c r="C33" t="s">
        <v>310</v>
      </c>
      <c r="D33" t="s">
        <v>1046</v>
      </c>
      <c r="E33" t="s">
        <v>311</v>
      </c>
      <c r="F33" t="s">
        <v>312</v>
      </c>
      <c r="G33" t="s">
        <v>23</v>
      </c>
      <c r="H33" t="s">
        <v>32</v>
      </c>
    </row>
    <row r="34" spans="1:8" x14ac:dyDescent="0.35">
      <c r="A34">
        <v>33</v>
      </c>
      <c r="B34" t="s">
        <v>309</v>
      </c>
      <c r="C34" t="s">
        <v>540</v>
      </c>
      <c r="D34" t="s">
        <v>1135</v>
      </c>
      <c r="E34" t="s">
        <v>541</v>
      </c>
      <c r="F34" t="s">
        <v>542</v>
      </c>
      <c r="G34" t="s">
        <v>23</v>
      </c>
      <c r="H34" t="s">
        <v>32</v>
      </c>
    </row>
    <row r="35" spans="1:8" x14ac:dyDescent="0.35">
      <c r="A35">
        <v>34</v>
      </c>
      <c r="B35" t="s">
        <v>309</v>
      </c>
      <c r="C35" t="s">
        <v>829</v>
      </c>
      <c r="D35" t="s">
        <v>1252</v>
      </c>
      <c r="E35" t="s">
        <v>830</v>
      </c>
      <c r="F35" t="s">
        <v>831</v>
      </c>
      <c r="G35" t="s">
        <v>23</v>
      </c>
      <c r="H35" t="s">
        <v>32</v>
      </c>
    </row>
    <row r="36" spans="1:8" x14ac:dyDescent="0.35">
      <c r="A36">
        <v>35</v>
      </c>
      <c r="B36" t="s">
        <v>240</v>
      </c>
      <c r="C36" t="s">
        <v>415</v>
      </c>
      <c r="D36" t="s">
        <v>1086</v>
      </c>
      <c r="E36" t="s">
        <v>416</v>
      </c>
      <c r="F36" t="s">
        <v>417</v>
      </c>
      <c r="G36" t="s">
        <v>23</v>
      </c>
      <c r="H36" t="s">
        <v>32</v>
      </c>
    </row>
    <row r="37" spans="1:8" x14ac:dyDescent="0.35">
      <c r="A37">
        <v>36</v>
      </c>
      <c r="B37" t="s">
        <v>240</v>
      </c>
      <c r="C37" t="s">
        <v>241</v>
      </c>
      <c r="D37" t="s">
        <v>1024</v>
      </c>
      <c r="E37" t="s">
        <v>242</v>
      </c>
      <c r="F37" t="s">
        <v>242</v>
      </c>
      <c r="G37" t="s">
        <v>23</v>
      </c>
      <c r="H37" t="s">
        <v>32</v>
      </c>
    </row>
    <row r="38" spans="1:8" x14ac:dyDescent="0.35">
      <c r="A38">
        <v>37</v>
      </c>
      <c r="B38" t="s">
        <v>240</v>
      </c>
      <c r="C38" t="s">
        <v>467</v>
      </c>
      <c r="D38" t="s">
        <v>1106</v>
      </c>
      <c r="E38" t="s">
        <v>468</v>
      </c>
      <c r="F38" t="s">
        <v>468</v>
      </c>
      <c r="G38" t="s">
        <v>23</v>
      </c>
    </row>
    <row r="39" spans="1:8" x14ac:dyDescent="0.35">
      <c r="A39">
        <v>38</v>
      </c>
      <c r="B39" t="s">
        <v>240</v>
      </c>
      <c r="C39" t="s">
        <v>608</v>
      </c>
      <c r="D39" t="s">
        <v>1162</v>
      </c>
      <c r="E39" t="s">
        <v>609</v>
      </c>
      <c r="F39" t="s">
        <v>609</v>
      </c>
      <c r="G39" t="s">
        <v>23</v>
      </c>
      <c r="H39" t="s">
        <v>32</v>
      </c>
    </row>
    <row r="40" spans="1:8" x14ac:dyDescent="0.35">
      <c r="A40">
        <v>39</v>
      </c>
      <c r="B40" t="s">
        <v>240</v>
      </c>
      <c r="C40" t="s">
        <v>440</v>
      </c>
      <c r="D40" t="s">
        <v>1097</v>
      </c>
      <c r="E40" t="s">
        <v>441</v>
      </c>
      <c r="F40" t="s">
        <v>442</v>
      </c>
      <c r="G40" t="s">
        <v>23</v>
      </c>
      <c r="H40" t="s">
        <v>32</v>
      </c>
    </row>
    <row r="41" spans="1:8" x14ac:dyDescent="0.35">
      <c r="A41">
        <v>40</v>
      </c>
      <c r="B41" t="s">
        <v>139</v>
      </c>
      <c r="C41" t="s">
        <v>561</v>
      </c>
      <c r="D41" t="s">
        <v>1144</v>
      </c>
      <c r="E41" t="s">
        <v>562</v>
      </c>
      <c r="F41" t="s">
        <v>563</v>
      </c>
      <c r="G41" t="s">
        <v>23</v>
      </c>
      <c r="H41" t="s">
        <v>32</v>
      </c>
    </row>
    <row r="42" spans="1:8" x14ac:dyDescent="0.35">
      <c r="A42">
        <v>41</v>
      </c>
      <c r="B42" t="s">
        <v>192</v>
      </c>
      <c r="C42" t="s">
        <v>656</v>
      </c>
      <c r="D42" t="s">
        <v>1184</v>
      </c>
      <c r="E42" t="s">
        <v>657</v>
      </c>
      <c r="F42" t="s">
        <v>658</v>
      </c>
      <c r="G42" t="s">
        <v>23</v>
      </c>
      <c r="H42" t="s">
        <v>32</v>
      </c>
    </row>
    <row r="43" spans="1:8" x14ac:dyDescent="0.35">
      <c r="A43">
        <v>42</v>
      </c>
      <c r="B43" t="s">
        <v>192</v>
      </c>
      <c r="C43" t="s">
        <v>193</v>
      </c>
      <c r="D43" t="s">
        <v>1010</v>
      </c>
      <c r="E43" t="s">
        <v>194</v>
      </c>
      <c r="F43" t="s">
        <v>194</v>
      </c>
      <c r="G43" t="s">
        <v>23</v>
      </c>
      <c r="H43" t="s">
        <v>32</v>
      </c>
    </row>
    <row r="44" spans="1:8" x14ac:dyDescent="0.35">
      <c r="A44">
        <v>43</v>
      </c>
      <c r="B44" t="s">
        <v>192</v>
      </c>
      <c r="C44" t="s">
        <v>285</v>
      </c>
      <c r="D44" t="s">
        <v>1038</v>
      </c>
      <c r="E44" t="s">
        <v>286</v>
      </c>
      <c r="F44" t="s">
        <v>287</v>
      </c>
      <c r="G44" t="s">
        <v>23</v>
      </c>
      <c r="H44" t="s">
        <v>32</v>
      </c>
    </row>
    <row r="45" spans="1:8" x14ac:dyDescent="0.35">
      <c r="A45">
        <v>44</v>
      </c>
      <c r="B45" t="s">
        <v>192</v>
      </c>
      <c r="C45" t="s">
        <v>453</v>
      </c>
      <c r="D45" t="s">
        <v>1101</v>
      </c>
      <c r="E45" t="s">
        <v>454</v>
      </c>
      <c r="F45" t="s">
        <v>455</v>
      </c>
      <c r="G45" t="s">
        <v>23</v>
      </c>
      <c r="H45" t="s">
        <v>32</v>
      </c>
    </row>
    <row r="46" spans="1:8" x14ac:dyDescent="0.35">
      <c r="A46">
        <v>45</v>
      </c>
      <c r="B46" t="s">
        <v>192</v>
      </c>
      <c r="C46" t="s">
        <v>348</v>
      </c>
      <c r="D46" t="s">
        <v>1061</v>
      </c>
      <c r="E46" t="s">
        <v>349</v>
      </c>
      <c r="F46" t="s">
        <v>350</v>
      </c>
      <c r="G46" t="s">
        <v>23</v>
      </c>
      <c r="H46" t="s">
        <v>32</v>
      </c>
    </row>
    <row r="47" spans="1:8" x14ac:dyDescent="0.35">
      <c r="A47">
        <v>46</v>
      </c>
      <c r="B47" t="s">
        <v>192</v>
      </c>
      <c r="C47" t="s">
        <v>522</v>
      </c>
      <c r="D47" t="s">
        <v>1127</v>
      </c>
      <c r="E47" t="s">
        <v>520</v>
      </c>
      <c r="F47" t="s">
        <v>523</v>
      </c>
      <c r="G47" t="s">
        <v>23</v>
      </c>
      <c r="H47" t="s">
        <v>32</v>
      </c>
    </row>
    <row r="48" spans="1:8" x14ac:dyDescent="0.35">
      <c r="A48">
        <v>47</v>
      </c>
      <c r="B48" t="s">
        <v>192</v>
      </c>
      <c r="C48" t="s">
        <v>885</v>
      </c>
      <c r="D48" t="s">
        <v>1274</v>
      </c>
      <c r="E48" t="s">
        <v>886</v>
      </c>
      <c r="F48" t="s">
        <v>887</v>
      </c>
      <c r="G48" t="s">
        <v>23</v>
      </c>
      <c r="H48" t="s">
        <v>32</v>
      </c>
    </row>
    <row r="49" spans="1:8" x14ac:dyDescent="0.35">
      <c r="A49">
        <v>48</v>
      </c>
      <c r="B49" t="s">
        <v>192</v>
      </c>
      <c r="C49" t="s">
        <v>923</v>
      </c>
      <c r="D49" t="s">
        <v>1288</v>
      </c>
      <c r="E49" t="s">
        <v>921</v>
      </c>
      <c r="F49" t="s">
        <v>924</v>
      </c>
      <c r="G49" t="s">
        <v>23</v>
      </c>
      <c r="H49" t="s">
        <v>32</v>
      </c>
    </row>
    <row r="50" spans="1:8" x14ac:dyDescent="0.35">
      <c r="A50">
        <v>49</v>
      </c>
      <c r="B50" t="s">
        <v>172</v>
      </c>
      <c r="C50" t="s">
        <v>173</v>
      </c>
      <c r="D50" t="s">
        <v>1004</v>
      </c>
      <c r="E50" t="s">
        <v>170</v>
      </c>
      <c r="F50" t="s">
        <v>174</v>
      </c>
      <c r="G50" t="s">
        <v>23</v>
      </c>
      <c r="H50" t="s">
        <v>32</v>
      </c>
    </row>
    <row r="51" spans="1:8" x14ac:dyDescent="0.35">
      <c r="A51">
        <v>50</v>
      </c>
      <c r="B51" t="s">
        <v>172</v>
      </c>
      <c r="C51" t="s">
        <v>857</v>
      </c>
      <c r="D51" t="s">
        <v>1264</v>
      </c>
      <c r="E51" t="s">
        <v>858</v>
      </c>
      <c r="F51" t="s">
        <v>859</v>
      </c>
      <c r="G51" t="s">
        <v>23</v>
      </c>
      <c r="H51" t="s">
        <v>32</v>
      </c>
    </row>
    <row r="52" spans="1:8" x14ac:dyDescent="0.35">
      <c r="A52">
        <v>51</v>
      </c>
      <c r="B52" t="s">
        <v>188</v>
      </c>
      <c r="C52" t="s">
        <v>189</v>
      </c>
      <c r="D52" t="s">
        <v>1009</v>
      </c>
      <c r="E52" t="s">
        <v>190</v>
      </c>
      <c r="F52" t="s">
        <v>191</v>
      </c>
      <c r="G52" t="s">
        <v>23</v>
      </c>
      <c r="H52" t="s">
        <v>32</v>
      </c>
    </row>
    <row r="53" spans="1:8" x14ac:dyDescent="0.35">
      <c r="A53">
        <v>52</v>
      </c>
      <c r="B53" t="s">
        <v>188</v>
      </c>
      <c r="C53" t="s">
        <v>317</v>
      </c>
      <c r="D53" t="s">
        <v>1049</v>
      </c>
      <c r="E53" t="s">
        <v>318</v>
      </c>
      <c r="F53" t="s">
        <v>319</v>
      </c>
      <c r="G53" t="s">
        <v>23</v>
      </c>
      <c r="H53" t="s">
        <v>32</v>
      </c>
    </row>
    <row r="54" spans="1:8" x14ac:dyDescent="0.35">
      <c r="A54">
        <v>53</v>
      </c>
      <c r="B54" t="s">
        <v>188</v>
      </c>
      <c r="C54" t="s">
        <v>676</v>
      </c>
      <c r="D54" t="s">
        <v>1193</v>
      </c>
      <c r="E54" t="s">
        <v>677</v>
      </c>
      <c r="F54" t="s">
        <v>678</v>
      </c>
      <c r="G54" t="s">
        <v>23</v>
      </c>
      <c r="H54" t="s">
        <v>32</v>
      </c>
    </row>
    <row r="55" spans="1:8" x14ac:dyDescent="0.35">
      <c r="A55">
        <v>54</v>
      </c>
      <c r="B55" t="s">
        <v>157</v>
      </c>
      <c r="C55" t="s">
        <v>158</v>
      </c>
      <c r="D55" t="s">
        <v>1000</v>
      </c>
      <c r="E55" t="s">
        <v>159</v>
      </c>
      <c r="F55" t="s">
        <v>160</v>
      </c>
      <c r="G55" t="s">
        <v>23</v>
      </c>
      <c r="H55" t="s">
        <v>32</v>
      </c>
    </row>
    <row r="56" spans="1:8" x14ac:dyDescent="0.35">
      <c r="A56">
        <v>55</v>
      </c>
      <c r="B56" t="s">
        <v>157</v>
      </c>
      <c r="C56" t="s">
        <v>185</v>
      </c>
      <c r="D56" t="s">
        <v>1008</v>
      </c>
      <c r="E56" t="s">
        <v>186</v>
      </c>
      <c r="F56" t="s">
        <v>187</v>
      </c>
      <c r="G56" t="s">
        <v>23</v>
      </c>
      <c r="H56" t="s">
        <v>32</v>
      </c>
    </row>
    <row r="57" spans="1:8" x14ac:dyDescent="0.35">
      <c r="A57">
        <v>56</v>
      </c>
      <c r="B57" t="s">
        <v>157</v>
      </c>
      <c r="C57" t="s">
        <v>282</v>
      </c>
      <c r="D57" t="s">
        <v>1037</v>
      </c>
      <c r="E57" t="s">
        <v>283</v>
      </c>
      <c r="F57" t="s">
        <v>284</v>
      </c>
      <c r="G57" t="s">
        <v>23</v>
      </c>
      <c r="H57" t="s">
        <v>32</v>
      </c>
    </row>
    <row r="58" spans="1:8" x14ac:dyDescent="0.35">
      <c r="A58">
        <v>57</v>
      </c>
      <c r="B58" t="s">
        <v>157</v>
      </c>
      <c r="C58" t="s">
        <v>356</v>
      </c>
      <c r="D58" t="s">
        <v>1064</v>
      </c>
      <c r="E58" t="s">
        <v>357</v>
      </c>
      <c r="F58" t="s">
        <v>358</v>
      </c>
      <c r="G58" t="s">
        <v>23</v>
      </c>
      <c r="H58" t="s">
        <v>32</v>
      </c>
    </row>
    <row r="59" spans="1:8" x14ac:dyDescent="0.35">
      <c r="A59">
        <v>58</v>
      </c>
      <c r="B59" t="s">
        <v>157</v>
      </c>
      <c r="C59" t="s">
        <v>425</v>
      </c>
      <c r="D59" t="s">
        <v>1091</v>
      </c>
      <c r="E59" t="s">
        <v>426</v>
      </c>
      <c r="F59" t="s">
        <v>427</v>
      </c>
      <c r="G59" t="s">
        <v>23</v>
      </c>
      <c r="H59" t="s">
        <v>32</v>
      </c>
    </row>
    <row r="60" spans="1:8" x14ac:dyDescent="0.35">
      <c r="A60">
        <v>59</v>
      </c>
      <c r="B60" t="s">
        <v>157</v>
      </c>
      <c r="C60" t="s">
        <v>369</v>
      </c>
      <c r="D60" t="s">
        <v>1069</v>
      </c>
      <c r="E60" t="s">
        <v>370</v>
      </c>
      <c r="F60" t="s">
        <v>371</v>
      </c>
      <c r="G60" t="s">
        <v>23</v>
      </c>
      <c r="H60" t="s">
        <v>32</v>
      </c>
    </row>
    <row r="61" spans="1:8" x14ac:dyDescent="0.35">
      <c r="A61">
        <v>60</v>
      </c>
      <c r="B61" t="s">
        <v>157</v>
      </c>
      <c r="C61" t="s">
        <v>464</v>
      </c>
      <c r="D61" t="s">
        <v>1105</v>
      </c>
      <c r="E61" t="s">
        <v>465</v>
      </c>
      <c r="F61" t="s">
        <v>466</v>
      </c>
      <c r="G61" t="s">
        <v>23</v>
      </c>
      <c r="H61" t="s">
        <v>32</v>
      </c>
    </row>
    <row r="62" spans="1:8" x14ac:dyDescent="0.35">
      <c r="A62">
        <v>61</v>
      </c>
      <c r="B62" t="s">
        <v>157</v>
      </c>
      <c r="C62" t="s">
        <v>484</v>
      </c>
      <c r="D62" t="s">
        <v>1113</v>
      </c>
      <c r="E62" t="s">
        <v>485</v>
      </c>
      <c r="F62" t="s">
        <v>486</v>
      </c>
      <c r="G62" t="s">
        <v>23</v>
      </c>
      <c r="H62" t="s">
        <v>32</v>
      </c>
    </row>
    <row r="63" spans="1:8" x14ac:dyDescent="0.35">
      <c r="A63">
        <v>62</v>
      </c>
      <c r="B63" t="s">
        <v>157</v>
      </c>
      <c r="C63" t="s">
        <v>548</v>
      </c>
      <c r="D63" t="s">
        <v>1138</v>
      </c>
      <c r="E63" t="s">
        <v>549</v>
      </c>
      <c r="F63" t="s">
        <v>549</v>
      </c>
      <c r="G63" t="s">
        <v>23</v>
      </c>
      <c r="H63" t="s">
        <v>32</v>
      </c>
    </row>
    <row r="64" spans="1:8" x14ac:dyDescent="0.35">
      <c r="A64">
        <v>63</v>
      </c>
      <c r="B64" t="s">
        <v>157</v>
      </c>
      <c r="C64" t="s">
        <v>254</v>
      </c>
      <c r="D64" t="s">
        <v>1028</v>
      </c>
      <c r="E64" t="s">
        <v>255</v>
      </c>
      <c r="F64" t="s">
        <v>256</v>
      </c>
      <c r="G64" t="s">
        <v>23</v>
      </c>
    </row>
    <row r="65" spans="1:8" x14ac:dyDescent="0.35">
      <c r="A65">
        <v>64</v>
      </c>
      <c r="B65" t="s">
        <v>157</v>
      </c>
      <c r="C65" t="s">
        <v>564</v>
      </c>
      <c r="D65" t="s">
        <v>1145</v>
      </c>
      <c r="E65" t="s">
        <v>565</v>
      </c>
      <c r="F65" t="s">
        <v>257</v>
      </c>
      <c r="G65" t="s">
        <v>23</v>
      </c>
      <c r="H65" t="s">
        <v>32</v>
      </c>
    </row>
    <row r="66" spans="1:8" x14ac:dyDescent="0.35">
      <c r="A66">
        <v>65</v>
      </c>
      <c r="B66" t="s">
        <v>157</v>
      </c>
      <c r="C66" t="s">
        <v>691</v>
      </c>
      <c r="D66" t="s">
        <v>1198</v>
      </c>
      <c r="E66" t="s">
        <v>692</v>
      </c>
      <c r="F66" t="s">
        <v>693</v>
      </c>
      <c r="G66" t="s">
        <v>23</v>
      </c>
      <c r="H66" t="s">
        <v>32</v>
      </c>
    </row>
    <row r="67" spans="1:8" x14ac:dyDescent="0.35">
      <c r="A67">
        <v>66</v>
      </c>
      <c r="B67" t="s">
        <v>637</v>
      </c>
      <c r="C67" t="s">
        <v>667</v>
      </c>
      <c r="D67" t="s">
        <v>1189</v>
      </c>
      <c r="E67" t="s">
        <v>432</v>
      </c>
      <c r="F67" t="s">
        <v>432</v>
      </c>
      <c r="G67" t="s">
        <v>23</v>
      </c>
      <c r="H67" t="s">
        <v>32</v>
      </c>
    </row>
    <row r="68" spans="1:8" x14ac:dyDescent="0.35">
      <c r="A68">
        <v>67</v>
      </c>
      <c r="B68" t="s">
        <v>108</v>
      </c>
      <c r="C68" t="s">
        <v>109</v>
      </c>
      <c r="D68" t="s">
        <v>986</v>
      </c>
      <c r="E68" t="s">
        <v>110</v>
      </c>
      <c r="F68" t="s">
        <v>111</v>
      </c>
      <c r="G68" t="s">
        <v>23</v>
      </c>
      <c r="H68" t="s">
        <v>32</v>
      </c>
    </row>
    <row r="69" spans="1:8" x14ac:dyDescent="0.35">
      <c r="A69">
        <v>68</v>
      </c>
      <c r="B69" t="s">
        <v>72</v>
      </c>
      <c r="C69" t="s">
        <v>867</v>
      </c>
      <c r="D69" t="s">
        <v>1268</v>
      </c>
      <c r="E69" t="s">
        <v>868</v>
      </c>
      <c r="F69" t="s">
        <v>869</v>
      </c>
      <c r="G69" t="s">
        <v>23</v>
      </c>
      <c r="H69" t="s">
        <v>32</v>
      </c>
    </row>
    <row r="70" spans="1:8" x14ac:dyDescent="0.35">
      <c r="A70">
        <v>69</v>
      </c>
      <c r="B70" t="s">
        <v>72</v>
      </c>
      <c r="C70" t="s">
        <v>73</v>
      </c>
      <c r="D70" t="s">
        <v>973</v>
      </c>
      <c r="E70" t="s">
        <v>74</v>
      </c>
      <c r="F70" t="s">
        <v>74</v>
      </c>
      <c r="G70" t="s">
        <v>23</v>
      </c>
    </row>
    <row r="71" spans="1:8" x14ac:dyDescent="0.35">
      <c r="A71">
        <v>70</v>
      </c>
      <c r="B71" t="s">
        <v>72</v>
      </c>
      <c r="C71" t="s">
        <v>401</v>
      </c>
      <c r="D71" t="s">
        <v>1080</v>
      </c>
      <c r="E71" t="s">
        <v>402</v>
      </c>
      <c r="F71" t="s">
        <v>403</v>
      </c>
      <c r="G71" t="s">
        <v>23</v>
      </c>
      <c r="H71" t="s">
        <v>32</v>
      </c>
    </row>
    <row r="72" spans="1:8" x14ac:dyDescent="0.35">
      <c r="A72">
        <v>71</v>
      </c>
      <c r="B72" t="s">
        <v>72</v>
      </c>
      <c r="C72" t="s">
        <v>796</v>
      </c>
      <c r="D72" t="s">
        <v>1238</v>
      </c>
      <c r="E72" t="s">
        <v>797</v>
      </c>
      <c r="F72" t="s">
        <v>798</v>
      </c>
      <c r="G72" t="s">
        <v>23</v>
      </c>
      <c r="H72" t="s">
        <v>32</v>
      </c>
    </row>
    <row r="73" spans="1:8" x14ac:dyDescent="0.35">
      <c r="A73">
        <v>72</v>
      </c>
      <c r="B73" t="s">
        <v>161</v>
      </c>
      <c r="C73" t="s">
        <v>162</v>
      </c>
      <c r="D73" t="s">
        <v>1001</v>
      </c>
      <c r="E73" t="s">
        <v>163</v>
      </c>
      <c r="F73" t="s">
        <v>164</v>
      </c>
      <c r="G73" t="s">
        <v>23</v>
      </c>
      <c r="H73" t="s">
        <v>32</v>
      </c>
    </row>
    <row r="74" spans="1:8" x14ac:dyDescent="0.35">
      <c r="A74">
        <v>73</v>
      </c>
      <c r="B74" t="s">
        <v>161</v>
      </c>
      <c r="C74" t="s">
        <v>294</v>
      </c>
      <c r="D74" t="s">
        <v>1041</v>
      </c>
      <c r="E74" t="s">
        <v>295</v>
      </c>
      <c r="F74" t="s">
        <v>296</v>
      </c>
      <c r="G74" t="s">
        <v>23</v>
      </c>
      <c r="H74" t="s">
        <v>32</v>
      </c>
    </row>
    <row r="75" spans="1:8" x14ac:dyDescent="0.35">
      <c r="A75">
        <v>74</v>
      </c>
      <c r="B75" t="s">
        <v>161</v>
      </c>
      <c r="C75" t="s">
        <v>333</v>
      </c>
      <c r="D75" t="s">
        <v>1055</v>
      </c>
      <c r="E75" t="s">
        <v>334</v>
      </c>
      <c r="F75" t="s">
        <v>334</v>
      </c>
      <c r="G75" t="s">
        <v>23</v>
      </c>
      <c r="H75" t="s">
        <v>32</v>
      </c>
    </row>
    <row r="76" spans="1:8" x14ac:dyDescent="0.35">
      <c r="A76">
        <v>75</v>
      </c>
      <c r="B76" t="s">
        <v>161</v>
      </c>
      <c r="C76" t="s">
        <v>910</v>
      </c>
      <c r="D76" t="s">
        <v>1283</v>
      </c>
      <c r="E76" t="s">
        <v>911</v>
      </c>
      <c r="F76" t="s">
        <v>912</v>
      </c>
      <c r="G76" t="s">
        <v>23</v>
      </c>
      <c r="H76" t="s">
        <v>32</v>
      </c>
    </row>
    <row r="77" spans="1:8" x14ac:dyDescent="0.35">
      <c r="A77">
        <v>76</v>
      </c>
      <c r="B77" t="s">
        <v>343</v>
      </c>
      <c r="C77" t="s">
        <v>344</v>
      </c>
      <c r="D77" t="s">
        <v>1059</v>
      </c>
      <c r="E77" t="s">
        <v>345</v>
      </c>
      <c r="F77" t="s">
        <v>346</v>
      </c>
      <c r="G77" t="s">
        <v>23</v>
      </c>
      <c r="H77" t="s">
        <v>32</v>
      </c>
    </row>
    <row r="78" spans="1:8" x14ac:dyDescent="0.35">
      <c r="A78">
        <v>77</v>
      </c>
      <c r="B78" t="s">
        <v>343</v>
      </c>
      <c r="C78" t="s">
        <v>685</v>
      </c>
      <c r="D78" t="s">
        <v>1196</v>
      </c>
      <c r="E78" t="s">
        <v>686</v>
      </c>
      <c r="F78" t="s">
        <v>687</v>
      </c>
      <c r="G78" t="s">
        <v>23</v>
      </c>
      <c r="H78" t="s">
        <v>32</v>
      </c>
    </row>
    <row r="79" spans="1:8" x14ac:dyDescent="0.35">
      <c r="A79">
        <v>78</v>
      </c>
      <c r="B79" t="s">
        <v>133</v>
      </c>
      <c r="C79" t="s">
        <v>134</v>
      </c>
      <c r="D79" t="s">
        <v>993</v>
      </c>
      <c r="E79" t="s">
        <v>135</v>
      </c>
      <c r="F79" t="s">
        <v>135</v>
      </c>
      <c r="G79" t="s">
        <v>23</v>
      </c>
    </row>
    <row r="80" spans="1:8" x14ac:dyDescent="0.35">
      <c r="A80">
        <v>79</v>
      </c>
      <c r="B80" t="s">
        <v>133</v>
      </c>
      <c r="C80" t="s">
        <v>640</v>
      </c>
      <c r="D80" t="s">
        <v>1176</v>
      </c>
      <c r="E80" t="s">
        <v>641</v>
      </c>
      <c r="F80" t="s">
        <v>642</v>
      </c>
      <c r="G80" t="s">
        <v>23</v>
      </c>
      <c r="H80" t="s">
        <v>32</v>
      </c>
    </row>
    <row r="81" spans="1:8" x14ac:dyDescent="0.35">
      <c r="A81">
        <v>80</v>
      </c>
      <c r="B81" t="s">
        <v>133</v>
      </c>
      <c r="C81" t="s">
        <v>404</v>
      </c>
      <c r="D81" t="s">
        <v>1081</v>
      </c>
      <c r="E81" t="s">
        <v>405</v>
      </c>
      <c r="F81" t="s">
        <v>406</v>
      </c>
      <c r="G81" t="s">
        <v>23</v>
      </c>
      <c r="H81" t="s">
        <v>32</v>
      </c>
    </row>
    <row r="82" spans="1:8" x14ac:dyDescent="0.35">
      <c r="A82">
        <v>81</v>
      </c>
      <c r="B82" t="s">
        <v>133</v>
      </c>
      <c r="C82" t="s">
        <v>706</v>
      </c>
      <c r="D82" t="s">
        <v>1203</v>
      </c>
      <c r="E82" t="s">
        <v>707</v>
      </c>
      <c r="F82" t="s">
        <v>708</v>
      </c>
      <c r="G82" t="s">
        <v>23</v>
      </c>
      <c r="H82" t="s">
        <v>32</v>
      </c>
    </row>
    <row r="83" spans="1:8" x14ac:dyDescent="0.35">
      <c r="A83">
        <v>82</v>
      </c>
      <c r="B83" t="s">
        <v>133</v>
      </c>
      <c r="C83" t="s">
        <v>519</v>
      </c>
      <c r="D83" t="s">
        <v>1126</v>
      </c>
      <c r="E83" t="s">
        <v>520</v>
      </c>
      <c r="F83" t="s">
        <v>521</v>
      </c>
      <c r="G83" t="s">
        <v>23</v>
      </c>
      <c r="H83" t="s">
        <v>32</v>
      </c>
    </row>
    <row r="84" spans="1:8" x14ac:dyDescent="0.35">
      <c r="A84">
        <v>83</v>
      </c>
      <c r="B84" t="s">
        <v>133</v>
      </c>
      <c r="C84" t="s">
        <v>700</v>
      </c>
      <c r="D84" t="s">
        <v>1201</v>
      </c>
      <c r="E84" t="s">
        <v>701</v>
      </c>
      <c r="F84" t="s">
        <v>702</v>
      </c>
      <c r="G84" t="s">
        <v>23</v>
      </c>
      <c r="H84" t="s">
        <v>32</v>
      </c>
    </row>
    <row r="85" spans="1:8" x14ac:dyDescent="0.35">
      <c r="A85">
        <v>84</v>
      </c>
      <c r="B85" t="s">
        <v>133</v>
      </c>
      <c r="C85" t="s">
        <v>920</v>
      </c>
      <c r="D85" t="s">
        <v>1287</v>
      </c>
      <c r="E85" t="s">
        <v>921</v>
      </c>
      <c r="F85" t="s">
        <v>922</v>
      </c>
      <c r="G85" t="s">
        <v>23</v>
      </c>
      <c r="H85" t="s">
        <v>32</v>
      </c>
    </row>
    <row r="86" spans="1:8" x14ac:dyDescent="0.35">
      <c r="A86">
        <v>85</v>
      </c>
      <c r="B86" t="s">
        <v>141</v>
      </c>
      <c r="C86" t="s">
        <v>142</v>
      </c>
      <c r="D86" t="s">
        <v>996</v>
      </c>
      <c r="E86" t="s">
        <v>143</v>
      </c>
      <c r="F86" t="s">
        <v>144</v>
      </c>
      <c r="G86" t="s">
        <v>23</v>
      </c>
      <c r="H86" t="s">
        <v>32</v>
      </c>
    </row>
    <row r="87" spans="1:8" x14ac:dyDescent="0.35">
      <c r="A87">
        <v>86</v>
      </c>
      <c r="B87" t="s">
        <v>141</v>
      </c>
      <c r="C87" t="s">
        <v>175</v>
      </c>
      <c r="D87" t="s">
        <v>1005</v>
      </c>
      <c r="E87" t="s">
        <v>176</v>
      </c>
      <c r="F87" t="s">
        <v>177</v>
      </c>
      <c r="G87" t="s">
        <v>23</v>
      </c>
      <c r="H87" t="s">
        <v>32</v>
      </c>
    </row>
    <row r="88" spans="1:8" x14ac:dyDescent="0.35">
      <c r="A88">
        <v>87</v>
      </c>
      <c r="B88" t="s">
        <v>141</v>
      </c>
      <c r="C88" t="s">
        <v>251</v>
      </c>
      <c r="D88" t="s">
        <v>1027</v>
      </c>
      <c r="E88" t="s">
        <v>252</v>
      </c>
      <c r="F88" t="s">
        <v>253</v>
      </c>
      <c r="G88" t="s">
        <v>23</v>
      </c>
      <c r="H88" t="s">
        <v>32</v>
      </c>
    </row>
    <row r="89" spans="1:8" x14ac:dyDescent="0.35">
      <c r="A89">
        <v>88</v>
      </c>
      <c r="B89" t="s">
        <v>141</v>
      </c>
      <c r="C89" t="s">
        <v>378</v>
      </c>
      <c r="D89" t="s">
        <v>1072</v>
      </c>
      <c r="E89" t="s">
        <v>379</v>
      </c>
      <c r="F89" t="s">
        <v>380</v>
      </c>
      <c r="G89" t="s">
        <v>23</v>
      </c>
      <c r="H89" t="s">
        <v>32</v>
      </c>
    </row>
    <row r="90" spans="1:8" x14ac:dyDescent="0.35">
      <c r="A90">
        <v>89</v>
      </c>
      <c r="B90" t="s">
        <v>141</v>
      </c>
      <c r="C90" t="s">
        <v>506</v>
      </c>
      <c r="D90" t="s">
        <v>1121</v>
      </c>
      <c r="E90" t="s">
        <v>507</v>
      </c>
      <c r="F90" t="s">
        <v>508</v>
      </c>
      <c r="G90" t="s">
        <v>23</v>
      </c>
      <c r="H90" t="s">
        <v>32</v>
      </c>
    </row>
    <row r="91" spans="1:8" x14ac:dyDescent="0.35">
      <c r="A91">
        <v>90</v>
      </c>
      <c r="B91" t="s">
        <v>141</v>
      </c>
      <c r="C91" t="s">
        <v>747</v>
      </c>
      <c r="D91" t="s">
        <v>1220</v>
      </c>
      <c r="E91" t="s">
        <v>748</v>
      </c>
      <c r="F91" t="s">
        <v>749</v>
      </c>
      <c r="G91" t="s">
        <v>23</v>
      </c>
      <c r="H91" t="s">
        <v>32</v>
      </c>
    </row>
    <row r="92" spans="1:8" x14ac:dyDescent="0.35">
      <c r="A92">
        <v>91</v>
      </c>
      <c r="B92" t="s">
        <v>141</v>
      </c>
      <c r="C92" t="s">
        <v>664</v>
      </c>
      <c r="D92" t="s">
        <v>1188</v>
      </c>
      <c r="E92" t="s">
        <v>665</v>
      </c>
      <c r="F92" t="s">
        <v>666</v>
      </c>
      <c r="G92" t="s">
        <v>23</v>
      </c>
      <c r="H92" t="s">
        <v>32</v>
      </c>
    </row>
    <row r="93" spans="1:8" x14ac:dyDescent="0.35">
      <c r="A93">
        <v>92</v>
      </c>
      <c r="B93" t="s">
        <v>141</v>
      </c>
      <c r="C93" t="s">
        <v>808</v>
      </c>
      <c r="D93" t="s">
        <v>1244</v>
      </c>
      <c r="E93" t="s">
        <v>809</v>
      </c>
      <c r="F93" t="s">
        <v>810</v>
      </c>
      <c r="G93" t="s">
        <v>23</v>
      </c>
      <c r="H93" t="s">
        <v>32</v>
      </c>
    </row>
    <row r="94" spans="1:8" x14ac:dyDescent="0.35">
      <c r="A94">
        <v>93</v>
      </c>
      <c r="B94" t="s">
        <v>617</v>
      </c>
      <c r="C94" t="s">
        <v>618</v>
      </c>
      <c r="D94" t="s">
        <v>1166</v>
      </c>
      <c r="E94" t="s">
        <v>619</v>
      </c>
      <c r="F94" t="s">
        <v>620</v>
      </c>
      <c r="G94" t="s">
        <v>23</v>
      </c>
      <c r="H94" t="s">
        <v>32</v>
      </c>
    </row>
    <row r="95" spans="1:8" x14ac:dyDescent="0.35">
      <c r="A95">
        <v>94</v>
      </c>
      <c r="B95" t="s">
        <v>617</v>
      </c>
      <c r="C95" t="s">
        <v>897</v>
      </c>
      <c r="D95" t="s">
        <v>1278</v>
      </c>
      <c r="E95" t="s">
        <v>898</v>
      </c>
      <c r="F95" t="s">
        <v>899</v>
      </c>
      <c r="G95" t="s">
        <v>23</v>
      </c>
      <c r="H95" t="s">
        <v>32</v>
      </c>
    </row>
    <row r="96" spans="1:8" x14ac:dyDescent="0.35">
      <c r="A96">
        <v>95</v>
      </c>
      <c r="B96" t="s">
        <v>178</v>
      </c>
      <c r="C96" t="s">
        <v>179</v>
      </c>
      <c r="D96" t="s">
        <v>1006</v>
      </c>
      <c r="E96" t="s">
        <v>180</v>
      </c>
      <c r="F96" t="s">
        <v>181</v>
      </c>
      <c r="G96" t="s">
        <v>23</v>
      </c>
      <c r="H96" t="s">
        <v>32</v>
      </c>
    </row>
    <row r="97" spans="1:8" x14ac:dyDescent="0.35">
      <c r="A97">
        <v>96</v>
      </c>
      <c r="B97" t="s">
        <v>178</v>
      </c>
      <c r="C97" t="s">
        <v>219</v>
      </c>
      <c r="D97" t="s">
        <v>1018</v>
      </c>
      <c r="E97" t="s">
        <v>220</v>
      </c>
      <c r="F97" t="s">
        <v>221</v>
      </c>
      <c r="G97" t="s">
        <v>23</v>
      </c>
      <c r="H97" t="s">
        <v>32</v>
      </c>
    </row>
    <row r="98" spans="1:8" x14ac:dyDescent="0.35">
      <c r="A98">
        <v>97</v>
      </c>
      <c r="B98" t="s">
        <v>178</v>
      </c>
      <c r="C98" t="s">
        <v>364</v>
      </c>
      <c r="D98" t="s">
        <v>1067</v>
      </c>
      <c r="E98" t="s">
        <v>362</v>
      </c>
      <c r="F98" t="s">
        <v>365</v>
      </c>
      <c r="G98" t="s">
        <v>23</v>
      </c>
      <c r="H98" t="s">
        <v>32</v>
      </c>
    </row>
    <row r="99" spans="1:8" x14ac:dyDescent="0.35">
      <c r="A99">
        <v>98</v>
      </c>
      <c r="B99" t="s">
        <v>178</v>
      </c>
      <c r="C99" t="s">
        <v>476</v>
      </c>
      <c r="D99" t="s">
        <v>1110</v>
      </c>
      <c r="E99" t="s">
        <v>477</v>
      </c>
      <c r="F99" t="s">
        <v>478</v>
      </c>
      <c r="G99" t="s">
        <v>23</v>
      </c>
      <c r="H99" t="s">
        <v>32</v>
      </c>
    </row>
    <row r="100" spans="1:8" x14ac:dyDescent="0.35">
      <c r="A100">
        <v>99</v>
      </c>
      <c r="B100" t="s">
        <v>178</v>
      </c>
      <c r="C100" t="s">
        <v>524</v>
      </c>
      <c r="D100" t="s">
        <v>1128</v>
      </c>
      <c r="E100" t="s">
        <v>525</v>
      </c>
      <c r="F100" t="s">
        <v>526</v>
      </c>
      <c r="G100" t="s">
        <v>23</v>
      </c>
      <c r="H100" t="s">
        <v>32</v>
      </c>
    </row>
    <row r="101" spans="1:8" x14ac:dyDescent="0.35">
      <c r="A101">
        <v>100</v>
      </c>
      <c r="B101" t="s">
        <v>178</v>
      </c>
      <c r="C101" t="s">
        <v>743</v>
      </c>
      <c r="D101" t="s">
        <v>1218</v>
      </c>
      <c r="E101" t="s">
        <v>736</v>
      </c>
      <c r="F101" t="s">
        <v>744</v>
      </c>
      <c r="G101" t="s">
        <v>23</v>
      </c>
      <c r="H101" t="s">
        <v>32</v>
      </c>
    </row>
    <row r="102" spans="1:8" x14ac:dyDescent="0.35">
      <c r="A102">
        <v>101</v>
      </c>
      <c r="B102" t="s">
        <v>178</v>
      </c>
      <c r="C102" t="s">
        <v>823</v>
      </c>
      <c r="D102" t="s">
        <v>1250</v>
      </c>
      <c r="E102" t="s">
        <v>824</v>
      </c>
      <c r="F102" t="s">
        <v>825</v>
      </c>
      <c r="G102" t="s">
        <v>23</v>
      </c>
      <c r="H102" t="s">
        <v>32</v>
      </c>
    </row>
    <row r="103" spans="1:8" x14ac:dyDescent="0.35">
      <c r="A103">
        <v>102</v>
      </c>
      <c r="B103" t="s">
        <v>178</v>
      </c>
      <c r="C103" t="s">
        <v>603</v>
      </c>
      <c r="D103" t="s">
        <v>1160</v>
      </c>
      <c r="E103" t="s">
        <v>604</v>
      </c>
      <c r="F103" t="s">
        <v>605</v>
      </c>
      <c r="G103" t="s">
        <v>23</v>
      </c>
      <c r="H103" t="s">
        <v>32</v>
      </c>
    </row>
    <row r="104" spans="1:8" x14ac:dyDescent="0.35">
      <c r="A104">
        <v>103</v>
      </c>
      <c r="B104" t="s">
        <v>178</v>
      </c>
      <c r="C104" t="s">
        <v>811</v>
      </c>
      <c r="D104" t="s">
        <v>1245</v>
      </c>
      <c r="E104" t="s">
        <v>812</v>
      </c>
      <c r="F104" t="s">
        <v>813</v>
      </c>
      <c r="G104" t="s">
        <v>23</v>
      </c>
      <c r="H104" t="s">
        <v>32</v>
      </c>
    </row>
    <row r="105" spans="1:8" x14ac:dyDescent="0.35">
      <c r="A105">
        <v>104</v>
      </c>
      <c r="B105" t="s">
        <v>278</v>
      </c>
      <c r="C105" t="s">
        <v>279</v>
      </c>
      <c r="D105" t="s">
        <v>1036</v>
      </c>
      <c r="E105" t="s">
        <v>280</v>
      </c>
      <c r="F105" t="s">
        <v>281</v>
      </c>
      <c r="G105" t="s">
        <v>23</v>
      </c>
      <c r="H105" t="s">
        <v>32</v>
      </c>
    </row>
    <row r="106" spans="1:8" x14ac:dyDescent="0.35">
      <c r="A106">
        <v>105</v>
      </c>
      <c r="B106" t="s">
        <v>278</v>
      </c>
      <c r="C106" t="s">
        <v>481</v>
      </c>
      <c r="D106" t="s">
        <v>1112</v>
      </c>
      <c r="E106" t="s">
        <v>482</v>
      </c>
      <c r="F106" t="s">
        <v>483</v>
      </c>
      <c r="G106" t="s">
        <v>23</v>
      </c>
      <c r="H106" t="s">
        <v>32</v>
      </c>
    </row>
    <row r="107" spans="1:8" x14ac:dyDescent="0.35">
      <c r="A107">
        <v>106</v>
      </c>
      <c r="B107" t="s">
        <v>278</v>
      </c>
      <c r="C107" t="s">
        <v>545</v>
      </c>
      <c r="D107" t="s">
        <v>1137</v>
      </c>
      <c r="E107" t="s">
        <v>546</v>
      </c>
      <c r="F107" t="s">
        <v>547</v>
      </c>
      <c r="G107" t="s">
        <v>23</v>
      </c>
      <c r="H107" t="s">
        <v>32</v>
      </c>
    </row>
    <row r="108" spans="1:8" x14ac:dyDescent="0.35">
      <c r="A108">
        <v>107</v>
      </c>
      <c r="B108" t="s">
        <v>278</v>
      </c>
      <c r="C108" t="s">
        <v>778</v>
      </c>
      <c r="D108" t="s">
        <v>1231</v>
      </c>
      <c r="E108" t="s">
        <v>776</v>
      </c>
      <c r="F108" t="s">
        <v>779</v>
      </c>
      <c r="G108" t="s">
        <v>23</v>
      </c>
      <c r="H108" t="s">
        <v>32</v>
      </c>
    </row>
    <row r="109" spans="1:8" x14ac:dyDescent="0.35">
      <c r="A109">
        <v>108</v>
      </c>
      <c r="B109" t="s">
        <v>460</v>
      </c>
      <c r="C109" t="s">
        <v>461</v>
      </c>
      <c r="D109" t="s">
        <v>1104</v>
      </c>
      <c r="E109" t="s">
        <v>462</v>
      </c>
      <c r="F109" t="s">
        <v>463</v>
      </c>
      <c r="G109" t="s">
        <v>23</v>
      </c>
      <c r="H109" t="s">
        <v>32</v>
      </c>
    </row>
    <row r="110" spans="1:8" x14ac:dyDescent="0.35">
      <c r="A110">
        <v>109</v>
      </c>
      <c r="B110" t="s">
        <v>460</v>
      </c>
      <c r="C110" t="s">
        <v>761</v>
      </c>
      <c r="D110" t="s">
        <v>1225</v>
      </c>
      <c r="E110" t="s">
        <v>762</v>
      </c>
      <c r="F110" t="s">
        <v>763</v>
      </c>
      <c r="G110" t="s">
        <v>23</v>
      </c>
      <c r="H110" t="s">
        <v>32</v>
      </c>
    </row>
    <row r="111" spans="1:8" x14ac:dyDescent="0.35">
      <c r="A111">
        <v>110</v>
      </c>
      <c r="B111" t="s">
        <v>199</v>
      </c>
      <c r="C111" t="s">
        <v>200</v>
      </c>
      <c r="D111" t="s">
        <v>1012</v>
      </c>
      <c r="E111" t="s">
        <v>201</v>
      </c>
      <c r="F111" t="s">
        <v>202</v>
      </c>
      <c r="G111" t="s">
        <v>23</v>
      </c>
      <c r="H111" t="s">
        <v>32</v>
      </c>
    </row>
    <row r="112" spans="1:8" x14ac:dyDescent="0.35">
      <c r="A112">
        <v>111</v>
      </c>
      <c r="B112" t="s">
        <v>199</v>
      </c>
      <c r="C112" t="s">
        <v>306</v>
      </c>
      <c r="D112" t="s">
        <v>1045</v>
      </c>
      <c r="E112" t="s">
        <v>307</v>
      </c>
      <c r="F112" t="s">
        <v>308</v>
      </c>
      <c r="G112" t="s">
        <v>23</v>
      </c>
      <c r="H112" t="s">
        <v>32</v>
      </c>
    </row>
    <row r="113" spans="1:8" x14ac:dyDescent="0.35">
      <c r="A113">
        <v>112</v>
      </c>
      <c r="B113" t="s">
        <v>199</v>
      </c>
      <c r="C113" t="s">
        <v>327</v>
      </c>
      <c r="D113" t="s">
        <v>1053</v>
      </c>
      <c r="E113" t="s">
        <v>328</v>
      </c>
      <c r="F113" t="s">
        <v>329</v>
      </c>
      <c r="G113" t="s">
        <v>23</v>
      </c>
      <c r="H113" t="s">
        <v>32</v>
      </c>
    </row>
    <row r="114" spans="1:8" x14ac:dyDescent="0.35">
      <c r="A114">
        <v>113</v>
      </c>
      <c r="B114" t="s">
        <v>199</v>
      </c>
      <c r="C114" t="s">
        <v>438</v>
      </c>
      <c r="D114" t="s">
        <v>1096</v>
      </c>
      <c r="E114" t="s">
        <v>437</v>
      </c>
      <c r="F114" t="s">
        <v>439</v>
      </c>
      <c r="G114" t="s">
        <v>23</v>
      </c>
      <c r="H114" t="s">
        <v>32</v>
      </c>
    </row>
    <row r="115" spans="1:8" x14ac:dyDescent="0.35">
      <c r="A115">
        <v>114</v>
      </c>
      <c r="B115" t="s">
        <v>199</v>
      </c>
      <c r="C115" t="s">
        <v>479</v>
      </c>
      <c r="D115" t="s">
        <v>1111</v>
      </c>
      <c r="E115" t="s">
        <v>477</v>
      </c>
      <c r="F115" t="s">
        <v>480</v>
      </c>
      <c r="G115" t="s">
        <v>23</v>
      </c>
      <c r="H115" t="s">
        <v>32</v>
      </c>
    </row>
    <row r="116" spans="1:8" x14ac:dyDescent="0.35">
      <c r="A116">
        <v>115</v>
      </c>
      <c r="B116" t="s">
        <v>199</v>
      </c>
      <c r="C116" t="s">
        <v>597</v>
      </c>
      <c r="D116" t="s">
        <v>1158</v>
      </c>
      <c r="E116" t="s">
        <v>598</v>
      </c>
      <c r="F116" t="s">
        <v>599</v>
      </c>
      <c r="G116" t="s">
        <v>23</v>
      </c>
      <c r="H116" t="s">
        <v>32</v>
      </c>
    </row>
    <row r="117" spans="1:8" x14ac:dyDescent="0.35">
      <c r="A117">
        <v>116</v>
      </c>
      <c r="B117" t="s">
        <v>199</v>
      </c>
      <c r="C117" t="s">
        <v>741</v>
      </c>
      <c r="D117" t="s">
        <v>1217</v>
      </c>
      <c r="E117" t="s">
        <v>736</v>
      </c>
      <c r="F117" t="s">
        <v>742</v>
      </c>
      <c r="G117" t="s">
        <v>23</v>
      </c>
      <c r="H117" t="s">
        <v>32</v>
      </c>
    </row>
    <row r="118" spans="1:8" x14ac:dyDescent="0.35">
      <c r="A118">
        <v>117</v>
      </c>
      <c r="B118" t="s">
        <v>199</v>
      </c>
      <c r="C118" t="s">
        <v>780</v>
      </c>
      <c r="D118" t="s">
        <v>1232</v>
      </c>
      <c r="E118" t="s">
        <v>781</v>
      </c>
      <c r="F118" t="s">
        <v>782</v>
      </c>
      <c r="G118" t="s">
        <v>23</v>
      </c>
      <c r="H118" t="s">
        <v>32</v>
      </c>
    </row>
    <row r="119" spans="1:8" x14ac:dyDescent="0.35">
      <c r="A119">
        <v>118</v>
      </c>
      <c r="B119" t="s">
        <v>199</v>
      </c>
      <c r="C119" t="s">
        <v>789</v>
      </c>
      <c r="D119" t="s">
        <v>1235</v>
      </c>
      <c r="E119" t="s">
        <v>790</v>
      </c>
      <c r="F119" t="s">
        <v>790</v>
      </c>
      <c r="G119" t="s">
        <v>23</v>
      </c>
    </row>
    <row r="120" spans="1:8" x14ac:dyDescent="0.35">
      <c r="A120">
        <v>119</v>
      </c>
      <c r="B120" t="s">
        <v>129</v>
      </c>
      <c r="C120" t="s">
        <v>130</v>
      </c>
      <c r="D120" t="s">
        <v>992</v>
      </c>
      <c r="E120" t="s">
        <v>131</v>
      </c>
      <c r="F120" t="s">
        <v>132</v>
      </c>
      <c r="G120" t="s">
        <v>23</v>
      </c>
      <c r="H120" t="s">
        <v>32</v>
      </c>
    </row>
    <row r="121" spans="1:8" x14ac:dyDescent="0.35">
      <c r="A121">
        <v>120</v>
      </c>
      <c r="B121" t="s">
        <v>129</v>
      </c>
      <c r="C121" t="s">
        <v>258</v>
      </c>
      <c r="D121" t="s">
        <v>1029</v>
      </c>
      <c r="E121" t="s">
        <v>259</v>
      </c>
      <c r="F121" t="s">
        <v>260</v>
      </c>
      <c r="G121" t="s">
        <v>23</v>
      </c>
      <c r="H121" t="s">
        <v>32</v>
      </c>
    </row>
    <row r="122" spans="1:8" x14ac:dyDescent="0.35">
      <c r="A122">
        <v>121</v>
      </c>
      <c r="B122" t="s">
        <v>129</v>
      </c>
      <c r="C122" t="s">
        <v>614</v>
      </c>
      <c r="D122" t="s">
        <v>1165</v>
      </c>
      <c r="E122" t="s">
        <v>615</v>
      </c>
      <c r="F122" t="s">
        <v>616</v>
      </c>
      <c r="G122" t="s">
        <v>23</v>
      </c>
      <c r="H122" t="s">
        <v>32</v>
      </c>
    </row>
    <row r="123" spans="1:8" x14ac:dyDescent="0.35">
      <c r="A123">
        <v>122</v>
      </c>
      <c r="B123" t="s">
        <v>129</v>
      </c>
      <c r="C123" t="s">
        <v>688</v>
      </c>
      <c r="D123" t="s">
        <v>1197</v>
      </c>
      <c r="E123" t="s">
        <v>689</v>
      </c>
      <c r="F123" t="s">
        <v>690</v>
      </c>
      <c r="G123" t="s">
        <v>23</v>
      </c>
      <c r="H123" t="s">
        <v>32</v>
      </c>
    </row>
    <row r="124" spans="1:8" x14ac:dyDescent="0.35">
      <c r="A124">
        <v>123</v>
      </c>
      <c r="B124" t="s">
        <v>168</v>
      </c>
      <c r="C124" t="s">
        <v>169</v>
      </c>
      <c r="D124" t="s">
        <v>1003</v>
      </c>
      <c r="E124" t="s">
        <v>170</v>
      </c>
      <c r="F124" t="s">
        <v>171</v>
      </c>
      <c r="G124" t="s">
        <v>23</v>
      </c>
      <c r="H124" t="s">
        <v>32</v>
      </c>
    </row>
    <row r="125" spans="1:8" x14ac:dyDescent="0.35">
      <c r="A125">
        <v>124</v>
      </c>
      <c r="B125" t="s">
        <v>168</v>
      </c>
      <c r="C125" t="s">
        <v>703</v>
      </c>
      <c r="D125" t="s">
        <v>1202</v>
      </c>
      <c r="E125" t="s">
        <v>704</v>
      </c>
      <c r="F125" t="s">
        <v>705</v>
      </c>
      <c r="G125" t="s">
        <v>23</v>
      </c>
      <c r="H125" t="s">
        <v>32</v>
      </c>
    </row>
    <row r="126" spans="1:8" x14ac:dyDescent="0.35">
      <c r="A126">
        <v>125</v>
      </c>
      <c r="B126" t="s">
        <v>168</v>
      </c>
      <c r="C126" t="s">
        <v>456</v>
      </c>
      <c r="D126" t="s">
        <v>1102</v>
      </c>
      <c r="E126" t="s">
        <v>457</v>
      </c>
      <c r="F126" t="s">
        <v>458</v>
      </c>
      <c r="G126" t="s">
        <v>23</v>
      </c>
    </row>
    <row r="127" spans="1:8" x14ac:dyDescent="0.35">
      <c r="A127">
        <v>126</v>
      </c>
      <c r="B127" t="s">
        <v>168</v>
      </c>
      <c r="C127" t="s">
        <v>697</v>
      </c>
      <c r="D127" t="s">
        <v>1200</v>
      </c>
      <c r="E127" t="s">
        <v>698</v>
      </c>
      <c r="F127" t="s">
        <v>699</v>
      </c>
      <c r="G127" t="s">
        <v>23</v>
      </c>
      <c r="H127" t="s">
        <v>32</v>
      </c>
    </row>
    <row r="128" spans="1:8" x14ac:dyDescent="0.35">
      <c r="A128">
        <v>127</v>
      </c>
      <c r="B128" t="s">
        <v>351</v>
      </c>
      <c r="C128" t="s">
        <v>944</v>
      </c>
      <c r="D128" t="s">
        <v>1298</v>
      </c>
      <c r="E128" t="s">
        <v>945</v>
      </c>
      <c r="F128" t="s">
        <v>946</v>
      </c>
      <c r="G128" t="s">
        <v>23</v>
      </c>
      <c r="H128" t="s">
        <v>32</v>
      </c>
    </row>
    <row r="129" spans="1:8" x14ac:dyDescent="0.35">
      <c r="A129">
        <v>128</v>
      </c>
      <c r="B129" t="s">
        <v>351</v>
      </c>
      <c r="C129" t="s">
        <v>352</v>
      </c>
      <c r="D129" t="s">
        <v>1062</v>
      </c>
      <c r="E129" t="s">
        <v>353</v>
      </c>
      <c r="F129" t="s">
        <v>354</v>
      </c>
      <c r="G129" t="s">
        <v>23</v>
      </c>
      <c r="H129" t="s">
        <v>32</v>
      </c>
    </row>
    <row r="130" spans="1:8" x14ac:dyDescent="0.35">
      <c r="A130">
        <v>129</v>
      </c>
      <c r="B130" t="s">
        <v>351</v>
      </c>
      <c r="C130" t="s">
        <v>725</v>
      </c>
      <c r="D130" t="s">
        <v>1210</v>
      </c>
      <c r="E130" t="s">
        <v>726</v>
      </c>
      <c r="F130" t="s">
        <v>727</v>
      </c>
      <c r="G130" t="s">
        <v>23</v>
      </c>
      <c r="H130" t="s">
        <v>32</v>
      </c>
    </row>
    <row r="131" spans="1:8" x14ac:dyDescent="0.35">
      <c r="A131">
        <v>130</v>
      </c>
      <c r="B131" t="s">
        <v>351</v>
      </c>
      <c r="C131" t="s">
        <v>770</v>
      </c>
      <c r="D131" t="s">
        <v>1228</v>
      </c>
      <c r="E131" t="s">
        <v>771</v>
      </c>
      <c r="F131" t="s">
        <v>772</v>
      </c>
      <c r="G131" t="s">
        <v>23</v>
      </c>
      <c r="H131" t="s">
        <v>32</v>
      </c>
    </row>
    <row r="132" spans="1:8" x14ac:dyDescent="0.35">
      <c r="A132">
        <v>131</v>
      </c>
      <c r="B132" t="s">
        <v>351</v>
      </c>
      <c r="C132" t="s">
        <v>645</v>
      </c>
      <c r="D132" t="s">
        <v>1178</v>
      </c>
      <c r="E132" t="s">
        <v>646</v>
      </c>
      <c r="F132" t="s">
        <v>647</v>
      </c>
      <c r="G132" t="s">
        <v>23</v>
      </c>
      <c r="H132" t="s">
        <v>32</v>
      </c>
    </row>
    <row r="133" spans="1:8" x14ac:dyDescent="0.35">
      <c r="A133">
        <v>132</v>
      </c>
      <c r="B133" t="s">
        <v>851</v>
      </c>
      <c r="C133" t="s">
        <v>852</v>
      </c>
      <c r="D133" t="s">
        <v>1262</v>
      </c>
      <c r="E133" t="s">
        <v>853</v>
      </c>
      <c r="G133" t="s">
        <v>23</v>
      </c>
      <c r="H133" t="s">
        <v>39</v>
      </c>
    </row>
    <row r="134" spans="1:8" x14ac:dyDescent="0.35">
      <c r="A134">
        <v>133</v>
      </c>
      <c r="B134" t="s">
        <v>225</v>
      </c>
      <c r="C134" t="s">
        <v>226</v>
      </c>
      <c r="D134" t="s">
        <v>1020</v>
      </c>
      <c r="E134" t="s">
        <v>227</v>
      </c>
      <c r="F134" t="s">
        <v>228</v>
      </c>
      <c r="G134" t="s">
        <v>23</v>
      </c>
    </row>
    <row r="135" spans="1:8" x14ac:dyDescent="0.35">
      <c r="A135">
        <v>134</v>
      </c>
      <c r="B135" t="s">
        <v>225</v>
      </c>
      <c r="C135" t="s">
        <v>806</v>
      </c>
      <c r="D135" t="s">
        <v>1243</v>
      </c>
      <c r="E135" t="s">
        <v>801</v>
      </c>
      <c r="F135" t="s">
        <v>807</v>
      </c>
      <c r="G135" t="s">
        <v>23</v>
      </c>
      <c r="H135" t="s">
        <v>32</v>
      </c>
    </row>
    <row r="136" spans="1:8" x14ac:dyDescent="0.35">
      <c r="A136">
        <v>135</v>
      </c>
      <c r="B136" t="s">
        <v>225</v>
      </c>
      <c r="C136" t="s">
        <v>837</v>
      </c>
      <c r="D136" t="s">
        <v>1256</v>
      </c>
      <c r="E136" t="s">
        <v>444</v>
      </c>
      <c r="F136" t="s">
        <v>444</v>
      </c>
      <c r="G136" t="s">
        <v>23</v>
      </c>
      <c r="H136" t="s">
        <v>32</v>
      </c>
    </row>
    <row r="137" spans="1:8" x14ac:dyDescent="0.35">
      <c r="A137">
        <v>136</v>
      </c>
      <c r="B137" t="s">
        <v>225</v>
      </c>
      <c r="C137" t="s">
        <v>566</v>
      </c>
      <c r="D137" t="s">
        <v>1146</v>
      </c>
      <c r="E137" t="s">
        <v>567</v>
      </c>
      <c r="F137" t="s">
        <v>568</v>
      </c>
      <c r="G137" t="s">
        <v>23</v>
      </c>
      <c r="H137" t="s">
        <v>32</v>
      </c>
    </row>
    <row r="138" spans="1:8" x14ac:dyDescent="0.35">
      <c r="A138">
        <v>137</v>
      </c>
      <c r="B138" t="s">
        <v>236</v>
      </c>
      <c r="C138" t="s">
        <v>659</v>
      </c>
      <c r="D138" t="s">
        <v>1185</v>
      </c>
      <c r="E138" t="s">
        <v>660</v>
      </c>
      <c r="F138" t="s">
        <v>661</v>
      </c>
      <c r="G138" t="s">
        <v>23</v>
      </c>
      <c r="H138" t="s">
        <v>32</v>
      </c>
    </row>
    <row r="139" spans="1:8" x14ac:dyDescent="0.35">
      <c r="A139">
        <v>138</v>
      </c>
      <c r="B139" t="s">
        <v>236</v>
      </c>
      <c r="C139" t="s">
        <v>668</v>
      </c>
      <c r="D139" t="s">
        <v>1190</v>
      </c>
      <c r="E139" t="s">
        <v>432</v>
      </c>
      <c r="F139" t="s">
        <v>669</v>
      </c>
      <c r="G139" t="s">
        <v>23</v>
      </c>
      <c r="H139" t="s">
        <v>32</v>
      </c>
    </row>
    <row r="140" spans="1:8" x14ac:dyDescent="0.35">
      <c r="A140">
        <v>139</v>
      </c>
      <c r="B140" t="s">
        <v>236</v>
      </c>
      <c r="C140" t="s">
        <v>694</v>
      </c>
      <c r="D140" t="s">
        <v>1199</v>
      </c>
      <c r="E140" t="s">
        <v>695</v>
      </c>
      <c r="F140" t="s">
        <v>696</v>
      </c>
      <c r="G140" t="s">
        <v>23</v>
      </c>
      <c r="H140" t="s">
        <v>32</v>
      </c>
    </row>
    <row r="141" spans="1:8" x14ac:dyDescent="0.35">
      <c r="A141">
        <v>140</v>
      </c>
      <c r="B141" t="s">
        <v>236</v>
      </c>
      <c r="C141" t="s">
        <v>237</v>
      </c>
      <c r="D141" t="s">
        <v>1023</v>
      </c>
      <c r="E141" t="s">
        <v>238</v>
      </c>
      <c r="F141" t="s">
        <v>239</v>
      </c>
      <c r="G141" t="s">
        <v>23</v>
      </c>
      <c r="H141" t="s">
        <v>32</v>
      </c>
    </row>
    <row r="142" spans="1:8" x14ac:dyDescent="0.35">
      <c r="A142">
        <v>141</v>
      </c>
      <c r="B142" t="s">
        <v>304</v>
      </c>
      <c r="C142" t="s">
        <v>860</v>
      </c>
      <c r="D142" t="s">
        <v>1265</v>
      </c>
      <c r="E142" t="s">
        <v>861</v>
      </c>
      <c r="F142" t="s">
        <v>862</v>
      </c>
      <c r="G142" t="s">
        <v>23</v>
      </c>
      <c r="H142" t="s">
        <v>32</v>
      </c>
    </row>
    <row r="143" spans="1:8" x14ac:dyDescent="0.35">
      <c r="A143">
        <v>142</v>
      </c>
      <c r="B143" t="s">
        <v>773</v>
      </c>
      <c r="C143" t="s">
        <v>826</v>
      </c>
      <c r="D143" t="s">
        <v>1251</v>
      </c>
      <c r="E143" t="s">
        <v>827</v>
      </c>
      <c r="F143" t="s">
        <v>828</v>
      </c>
      <c r="G143" t="s">
        <v>23</v>
      </c>
    </row>
    <row r="144" spans="1:8" x14ac:dyDescent="0.35">
      <c r="A144">
        <v>143</v>
      </c>
      <c r="B144" t="s">
        <v>773</v>
      </c>
      <c r="C144" t="s">
        <v>843</v>
      </c>
      <c r="D144" t="s">
        <v>1259</v>
      </c>
      <c r="E144" t="s">
        <v>844</v>
      </c>
      <c r="F144" t="s">
        <v>844</v>
      </c>
      <c r="G144" t="s">
        <v>23</v>
      </c>
    </row>
    <row r="145" spans="1:8" x14ac:dyDescent="0.35">
      <c r="A145">
        <v>144</v>
      </c>
      <c r="B145" t="s">
        <v>584</v>
      </c>
      <c r="C145" t="s">
        <v>585</v>
      </c>
      <c r="D145" t="s">
        <v>1152</v>
      </c>
      <c r="E145" t="s">
        <v>586</v>
      </c>
      <c r="F145" t="s">
        <v>587</v>
      </c>
      <c r="G145" t="s">
        <v>23</v>
      </c>
    </row>
    <row r="146" spans="1:8" x14ac:dyDescent="0.35">
      <c r="A146">
        <v>145</v>
      </c>
      <c r="B146" t="s">
        <v>300</v>
      </c>
      <c r="C146" t="s">
        <v>301</v>
      </c>
      <c r="D146" t="s">
        <v>1043</v>
      </c>
      <c r="E146" t="s">
        <v>302</v>
      </c>
      <c r="F146" t="s">
        <v>303</v>
      </c>
      <c r="G146" t="s">
        <v>23</v>
      </c>
    </row>
    <row r="147" spans="1:8" x14ac:dyDescent="0.35">
      <c r="A147">
        <v>146</v>
      </c>
      <c r="B147" t="s">
        <v>300</v>
      </c>
      <c r="C147" t="s">
        <v>421</v>
      </c>
      <c r="D147" t="s">
        <v>1089</v>
      </c>
      <c r="E147" t="s">
        <v>422</v>
      </c>
      <c r="F147" t="s">
        <v>423</v>
      </c>
      <c r="G147" t="s">
        <v>23</v>
      </c>
      <c r="H147" t="s">
        <v>32</v>
      </c>
    </row>
    <row r="148" spans="1:8" x14ac:dyDescent="0.35">
      <c r="A148">
        <v>147</v>
      </c>
      <c r="B148" t="s">
        <v>557</v>
      </c>
      <c r="C148" t="s">
        <v>626</v>
      </c>
      <c r="D148" t="s">
        <v>1169</v>
      </c>
      <c r="E148" t="s">
        <v>627</v>
      </c>
      <c r="F148" t="s">
        <v>628</v>
      </c>
      <c r="G148" t="s">
        <v>23</v>
      </c>
      <c r="H148" t="s">
        <v>32</v>
      </c>
    </row>
    <row r="149" spans="1:8" x14ac:dyDescent="0.35">
      <c r="A149">
        <v>148</v>
      </c>
      <c r="B149" t="s">
        <v>557</v>
      </c>
      <c r="C149" t="s">
        <v>558</v>
      </c>
      <c r="D149" t="s">
        <v>1143</v>
      </c>
      <c r="E149" t="s">
        <v>559</v>
      </c>
      <c r="F149" t="s">
        <v>560</v>
      </c>
      <c r="G149" t="s">
        <v>23</v>
      </c>
      <c r="H149" t="s">
        <v>32</v>
      </c>
    </row>
    <row r="150" spans="1:8" x14ac:dyDescent="0.35">
      <c r="A150">
        <v>149</v>
      </c>
      <c r="B150" t="s">
        <v>557</v>
      </c>
      <c r="C150" t="s">
        <v>611</v>
      </c>
      <c r="D150" t="s">
        <v>1164</v>
      </c>
      <c r="E150" t="s">
        <v>612</v>
      </c>
      <c r="F150" t="s">
        <v>613</v>
      </c>
      <c r="G150" t="s">
        <v>23</v>
      </c>
      <c r="H150" t="s">
        <v>32</v>
      </c>
    </row>
    <row r="151" spans="1:8" x14ac:dyDescent="0.35">
      <c r="A151">
        <v>150</v>
      </c>
      <c r="B151" t="s">
        <v>557</v>
      </c>
      <c r="C151" t="s">
        <v>891</v>
      </c>
      <c r="D151" t="s">
        <v>1276</v>
      </c>
      <c r="E151" t="s">
        <v>892</v>
      </c>
      <c r="F151" t="s">
        <v>893</v>
      </c>
      <c r="G151" t="s">
        <v>23</v>
      </c>
      <c r="H151" t="s">
        <v>32</v>
      </c>
    </row>
    <row r="152" spans="1:8" x14ac:dyDescent="0.35">
      <c r="A152">
        <v>151</v>
      </c>
      <c r="B152" t="s">
        <v>116</v>
      </c>
      <c r="C152" t="s">
        <v>117</v>
      </c>
      <c r="D152" t="s">
        <v>988</v>
      </c>
      <c r="E152" t="s">
        <v>118</v>
      </c>
      <c r="F152" t="s">
        <v>119</v>
      </c>
      <c r="G152" t="s">
        <v>23</v>
      </c>
    </row>
    <row r="153" spans="1:8" x14ac:dyDescent="0.35">
      <c r="A153">
        <v>152</v>
      </c>
      <c r="B153" t="s">
        <v>116</v>
      </c>
      <c r="C153" t="s">
        <v>786</v>
      </c>
      <c r="D153" t="s">
        <v>1234</v>
      </c>
      <c r="E153" t="s">
        <v>787</v>
      </c>
      <c r="F153" t="s">
        <v>788</v>
      </c>
      <c r="G153" t="s">
        <v>23</v>
      </c>
      <c r="H153" t="s">
        <v>32</v>
      </c>
    </row>
    <row r="154" spans="1:8" x14ac:dyDescent="0.35">
      <c r="A154">
        <v>153</v>
      </c>
      <c r="B154" t="s">
        <v>116</v>
      </c>
      <c r="C154" t="s">
        <v>493</v>
      </c>
      <c r="D154" t="s">
        <v>1116</v>
      </c>
      <c r="E154" t="s">
        <v>494</v>
      </c>
      <c r="F154" t="s">
        <v>495</v>
      </c>
      <c r="G154" t="s">
        <v>23</v>
      </c>
      <c r="H154" t="s">
        <v>32</v>
      </c>
    </row>
    <row r="155" spans="1:8" x14ac:dyDescent="0.35">
      <c r="A155">
        <v>154</v>
      </c>
      <c r="B155" t="s">
        <v>116</v>
      </c>
      <c r="C155" t="s">
        <v>244</v>
      </c>
      <c r="D155" t="s">
        <v>1025</v>
      </c>
      <c r="E155" t="s">
        <v>245</v>
      </c>
      <c r="F155" t="s">
        <v>246</v>
      </c>
      <c r="G155" t="s">
        <v>23</v>
      </c>
      <c r="H155" t="s">
        <v>32</v>
      </c>
    </row>
    <row r="156" spans="1:8" x14ac:dyDescent="0.35">
      <c r="A156">
        <v>155</v>
      </c>
      <c r="B156" t="s">
        <v>116</v>
      </c>
      <c r="C156" t="s">
        <v>534</v>
      </c>
      <c r="D156" t="s">
        <v>1133</v>
      </c>
      <c r="E156" t="s">
        <v>535</v>
      </c>
      <c r="F156" t="s">
        <v>536</v>
      </c>
      <c r="G156" t="s">
        <v>23</v>
      </c>
      <c r="H156" t="s">
        <v>32</v>
      </c>
    </row>
    <row r="157" spans="1:8" x14ac:dyDescent="0.35">
      <c r="A157">
        <v>156</v>
      </c>
      <c r="B157" t="s">
        <v>116</v>
      </c>
      <c r="C157" t="s">
        <v>578</v>
      </c>
      <c r="D157" t="s">
        <v>1150</v>
      </c>
      <c r="E157" t="s">
        <v>579</v>
      </c>
      <c r="F157" t="s">
        <v>580</v>
      </c>
      <c r="G157" t="s">
        <v>23</v>
      </c>
      <c r="H157" t="s">
        <v>32</v>
      </c>
    </row>
    <row r="158" spans="1:8" x14ac:dyDescent="0.35">
      <c r="A158">
        <v>157</v>
      </c>
      <c r="B158" t="s">
        <v>116</v>
      </c>
      <c r="C158" t="s">
        <v>917</v>
      </c>
      <c r="D158" t="s">
        <v>1286</v>
      </c>
      <c r="E158" t="s">
        <v>918</v>
      </c>
      <c r="F158" t="s">
        <v>919</v>
      </c>
      <c r="G158" t="s">
        <v>23</v>
      </c>
      <c r="H158" t="s">
        <v>32</v>
      </c>
    </row>
    <row r="159" spans="1:8" x14ac:dyDescent="0.35">
      <c r="A159">
        <v>158</v>
      </c>
      <c r="B159" t="s">
        <v>116</v>
      </c>
      <c r="C159" t="s">
        <v>764</v>
      </c>
      <c r="D159" t="s">
        <v>1226</v>
      </c>
      <c r="E159" t="s">
        <v>765</v>
      </c>
      <c r="F159" t="s">
        <v>766</v>
      </c>
      <c r="G159" t="s">
        <v>23</v>
      </c>
      <c r="H159" t="s">
        <v>32</v>
      </c>
    </row>
    <row r="160" spans="1:8" x14ac:dyDescent="0.35">
      <c r="A160">
        <v>159</v>
      </c>
      <c r="B160" t="s">
        <v>92</v>
      </c>
      <c r="C160" t="s">
        <v>93</v>
      </c>
      <c r="D160" t="s">
        <v>981</v>
      </c>
      <c r="E160" t="s">
        <v>94</v>
      </c>
      <c r="F160" t="s">
        <v>95</v>
      </c>
      <c r="G160" t="s">
        <v>23</v>
      </c>
      <c r="H160" t="s">
        <v>32</v>
      </c>
    </row>
    <row r="161" spans="1:8" x14ac:dyDescent="0.35">
      <c r="A161">
        <v>160</v>
      </c>
      <c r="B161" t="s">
        <v>92</v>
      </c>
      <c r="C161" t="s">
        <v>623</v>
      </c>
      <c r="D161" t="s">
        <v>1168</v>
      </c>
      <c r="E161" t="s">
        <v>624</v>
      </c>
      <c r="F161" t="s">
        <v>625</v>
      </c>
      <c r="G161" t="s">
        <v>23</v>
      </c>
      <c r="H161" t="s">
        <v>32</v>
      </c>
    </row>
    <row r="162" spans="1:8" x14ac:dyDescent="0.35">
      <c r="A162">
        <v>161</v>
      </c>
      <c r="B162" t="s">
        <v>92</v>
      </c>
      <c r="C162" t="s">
        <v>213</v>
      </c>
      <c r="D162" t="s">
        <v>1016</v>
      </c>
      <c r="E162" t="s">
        <v>214</v>
      </c>
      <c r="F162" t="s">
        <v>215</v>
      </c>
      <c r="G162" t="s">
        <v>23</v>
      </c>
      <c r="H162" t="s">
        <v>32</v>
      </c>
    </row>
    <row r="163" spans="1:8" x14ac:dyDescent="0.35">
      <c r="A163">
        <v>162</v>
      </c>
      <c r="B163" t="s">
        <v>92</v>
      </c>
      <c r="C163" t="s">
        <v>261</v>
      </c>
      <c r="D163" t="s">
        <v>1030</v>
      </c>
      <c r="E163" t="s">
        <v>262</v>
      </c>
      <c r="F163" t="s">
        <v>263</v>
      </c>
      <c r="G163" t="s">
        <v>23</v>
      </c>
      <c r="H163" t="s">
        <v>32</v>
      </c>
    </row>
    <row r="164" spans="1:8" x14ac:dyDescent="0.35">
      <c r="A164">
        <v>163</v>
      </c>
      <c r="B164" t="s">
        <v>92</v>
      </c>
      <c r="C164" t="s">
        <v>882</v>
      </c>
      <c r="D164" t="s">
        <v>1273</v>
      </c>
      <c r="E164" t="s">
        <v>883</v>
      </c>
      <c r="F164" t="s">
        <v>884</v>
      </c>
      <c r="G164" t="s">
        <v>23</v>
      </c>
      <c r="H164" t="s">
        <v>32</v>
      </c>
    </row>
    <row r="165" spans="1:8" x14ac:dyDescent="0.35">
      <c r="A165">
        <v>164</v>
      </c>
      <c r="B165" t="s">
        <v>92</v>
      </c>
      <c r="C165" t="s">
        <v>273</v>
      </c>
      <c r="D165" t="s">
        <v>1034</v>
      </c>
      <c r="E165" t="s">
        <v>274</v>
      </c>
      <c r="F165" t="s">
        <v>275</v>
      </c>
      <c r="G165" t="s">
        <v>23</v>
      </c>
      <c r="H165" t="s">
        <v>32</v>
      </c>
    </row>
    <row r="166" spans="1:8" x14ac:dyDescent="0.35">
      <c r="A166">
        <v>165</v>
      </c>
      <c r="B166" t="s">
        <v>428</v>
      </c>
      <c r="C166" t="s">
        <v>429</v>
      </c>
      <c r="D166" t="s">
        <v>1092</v>
      </c>
      <c r="E166" t="s">
        <v>387</v>
      </c>
      <c r="F166" t="s">
        <v>430</v>
      </c>
      <c r="G166" t="s">
        <v>23</v>
      </c>
      <c r="H166" t="s">
        <v>32</v>
      </c>
    </row>
    <row r="167" spans="1:8" x14ac:dyDescent="0.35">
      <c r="A167">
        <v>166</v>
      </c>
      <c r="B167" t="s">
        <v>428</v>
      </c>
      <c r="C167" t="s">
        <v>800</v>
      </c>
      <c r="D167" t="s">
        <v>1241</v>
      </c>
      <c r="E167" t="s">
        <v>801</v>
      </c>
      <c r="F167" t="s">
        <v>802</v>
      </c>
      <c r="G167" t="s">
        <v>23</v>
      </c>
      <c r="H167" t="s">
        <v>32</v>
      </c>
    </row>
    <row r="168" spans="1:8" x14ac:dyDescent="0.35">
      <c r="A168">
        <v>167</v>
      </c>
      <c r="B168" t="s">
        <v>136</v>
      </c>
      <c r="C168" t="s">
        <v>434</v>
      </c>
      <c r="D168" t="s">
        <v>1094</v>
      </c>
      <c r="E168" t="s">
        <v>435</v>
      </c>
      <c r="F168" t="s">
        <v>436</v>
      </c>
      <c r="G168" t="s">
        <v>23</v>
      </c>
    </row>
    <row r="169" spans="1:8" x14ac:dyDescent="0.35">
      <c r="A169">
        <v>168</v>
      </c>
      <c r="B169" t="s">
        <v>136</v>
      </c>
      <c r="C169" t="s">
        <v>528</v>
      </c>
      <c r="D169" t="s">
        <v>1130</v>
      </c>
      <c r="E169" t="s">
        <v>529</v>
      </c>
      <c r="F169" t="s">
        <v>530</v>
      </c>
      <c r="G169" t="s">
        <v>23</v>
      </c>
      <c r="H169" t="s">
        <v>32</v>
      </c>
    </row>
    <row r="170" spans="1:8" x14ac:dyDescent="0.35">
      <c r="A170">
        <v>169</v>
      </c>
      <c r="B170" t="s">
        <v>136</v>
      </c>
      <c r="C170" t="s">
        <v>1313</v>
      </c>
      <c r="D170" t="s">
        <v>1239</v>
      </c>
      <c r="E170" t="s">
        <v>138</v>
      </c>
      <c r="G170" t="s">
        <v>23</v>
      </c>
      <c r="H170" t="s">
        <v>32</v>
      </c>
    </row>
    <row r="171" spans="1:8" x14ac:dyDescent="0.35">
      <c r="A171">
        <v>170</v>
      </c>
      <c r="B171" t="s">
        <v>136</v>
      </c>
      <c r="C171" t="s">
        <v>1312</v>
      </c>
      <c r="D171" t="s">
        <v>1246</v>
      </c>
      <c r="E171" t="s">
        <v>814</v>
      </c>
      <c r="G171" t="s">
        <v>23</v>
      </c>
      <c r="H171" t="s">
        <v>32</v>
      </c>
    </row>
    <row r="172" spans="1:8" x14ac:dyDescent="0.35">
      <c r="A172">
        <v>171</v>
      </c>
      <c r="B172" t="s">
        <v>136</v>
      </c>
      <c r="C172" t="s">
        <v>888</v>
      </c>
      <c r="D172" t="s">
        <v>1275</v>
      </c>
      <c r="E172" t="s">
        <v>889</v>
      </c>
      <c r="F172" t="s">
        <v>890</v>
      </c>
      <c r="G172" t="s">
        <v>23</v>
      </c>
      <c r="H172" t="s">
        <v>32</v>
      </c>
    </row>
    <row r="173" spans="1:8" x14ac:dyDescent="0.35">
      <c r="A173">
        <v>172</v>
      </c>
      <c r="B173" t="s">
        <v>136</v>
      </c>
      <c r="C173" t="s">
        <v>606</v>
      </c>
      <c r="D173" t="s">
        <v>1161</v>
      </c>
      <c r="E173" t="s">
        <v>607</v>
      </c>
      <c r="F173" t="s">
        <v>607</v>
      </c>
      <c r="G173" t="s">
        <v>23</v>
      </c>
      <c r="H173" t="s">
        <v>32</v>
      </c>
    </row>
    <row r="174" spans="1:8" x14ac:dyDescent="0.35">
      <c r="A174">
        <v>173</v>
      </c>
      <c r="B174" t="s">
        <v>264</v>
      </c>
      <c r="C174" t="s">
        <v>767</v>
      </c>
      <c r="D174" t="s">
        <v>1227</v>
      </c>
      <c r="E174" t="s">
        <v>768</v>
      </c>
      <c r="F174" t="s">
        <v>769</v>
      </c>
      <c r="G174" t="s">
        <v>23</v>
      </c>
      <c r="H174" t="s">
        <v>32</v>
      </c>
    </row>
    <row r="175" spans="1:8" x14ac:dyDescent="0.35">
      <c r="A175">
        <v>174</v>
      </c>
      <c r="B175" t="s">
        <v>264</v>
      </c>
      <c r="C175" t="s">
        <v>407</v>
      </c>
      <c r="D175" t="s">
        <v>1082</v>
      </c>
      <c r="E175" t="s">
        <v>408</v>
      </c>
      <c r="F175" t="s">
        <v>409</v>
      </c>
      <c r="G175" t="s">
        <v>23</v>
      </c>
      <c r="H175" t="s">
        <v>32</v>
      </c>
    </row>
    <row r="176" spans="1:8" x14ac:dyDescent="0.35">
      <c r="A176">
        <v>175</v>
      </c>
      <c r="B176" t="s">
        <v>264</v>
      </c>
      <c r="C176" t="s">
        <v>914</v>
      </c>
      <c r="D176" t="s">
        <v>1285</v>
      </c>
      <c r="E176" t="s">
        <v>915</v>
      </c>
      <c r="F176" t="s">
        <v>916</v>
      </c>
      <c r="G176" t="s">
        <v>23</v>
      </c>
      <c r="H176" t="s">
        <v>32</v>
      </c>
    </row>
    <row r="177" spans="1:8" x14ac:dyDescent="0.35">
      <c r="A177">
        <v>176</v>
      </c>
      <c r="B177" t="s">
        <v>264</v>
      </c>
      <c r="C177" t="s">
        <v>509</v>
      </c>
      <c r="D177" t="s">
        <v>1122</v>
      </c>
      <c r="E177" t="s">
        <v>510</v>
      </c>
      <c r="F177" t="s">
        <v>511</v>
      </c>
      <c r="G177" t="s">
        <v>23</v>
      </c>
      <c r="H177" t="s">
        <v>32</v>
      </c>
    </row>
    <row r="178" spans="1:8" x14ac:dyDescent="0.35">
      <c r="A178">
        <v>177</v>
      </c>
      <c r="B178" t="s">
        <v>264</v>
      </c>
      <c r="C178" t="s">
        <v>359</v>
      </c>
      <c r="D178" t="s">
        <v>1065</v>
      </c>
      <c r="E178" t="s">
        <v>360</v>
      </c>
      <c r="F178" t="s">
        <v>361</v>
      </c>
      <c r="G178" t="s">
        <v>23</v>
      </c>
      <c r="H178" t="s">
        <v>32</v>
      </c>
    </row>
    <row r="179" spans="1:8" x14ac:dyDescent="0.35">
      <c r="A179">
        <v>178</v>
      </c>
      <c r="B179" t="s">
        <v>145</v>
      </c>
      <c r="C179" t="s">
        <v>512</v>
      </c>
      <c r="D179" t="s">
        <v>1123</v>
      </c>
      <c r="E179" t="s">
        <v>513</v>
      </c>
      <c r="F179" t="s">
        <v>514</v>
      </c>
      <c r="G179" t="s">
        <v>23</v>
      </c>
      <c r="H179" t="s">
        <v>32</v>
      </c>
    </row>
    <row r="180" spans="1:8" x14ac:dyDescent="0.35">
      <c r="A180">
        <v>179</v>
      </c>
      <c r="B180" t="s">
        <v>145</v>
      </c>
      <c r="C180" t="s">
        <v>146</v>
      </c>
      <c r="D180" t="s">
        <v>997</v>
      </c>
      <c r="E180" t="s">
        <v>147</v>
      </c>
      <c r="F180" t="s">
        <v>148</v>
      </c>
      <c r="G180" t="s">
        <v>23</v>
      </c>
      <c r="H180" t="s">
        <v>32</v>
      </c>
    </row>
    <row r="181" spans="1:8" x14ac:dyDescent="0.35">
      <c r="A181">
        <v>180</v>
      </c>
      <c r="B181" t="s">
        <v>195</v>
      </c>
      <c r="C181" t="s">
        <v>196</v>
      </c>
      <c r="D181" t="s">
        <v>1011</v>
      </c>
      <c r="E181" t="s">
        <v>197</v>
      </c>
      <c r="F181" t="s">
        <v>198</v>
      </c>
      <c r="G181" t="s">
        <v>23</v>
      </c>
      <c r="H181" t="s">
        <v>32</v>
      </c>
    </row>
    <row r="182" spans="1:8" x14ac:dyDescent="0.35">
      <c r="A182">
        <v>181</v>
      </c>
      <c r="B182" t="s">
        <v>195</v>
      </c>
      <c r="C182" t="s">
        <v>366</v>
      </c>
      <c r="D182" t="s">
        <v>1068</v>
      </c>
      <c r="E182" t="s">
        <v>367</v>
      </c>
      <c r="F182" t="s">
        <v>368</v>
      </c>
      <c r="G182" t="s">
        <v>23</v>
      </c>
      <c r="H182" t="s">
        <v>32</v>
      </c>
    </row>
    <row r="183" spans="1:8" x14ac:dyDescent="0.35">
      <c r="A183">
        <v>182</v>
      </c>
      <c r="B183" t="s">
        <v>195</v>
      </c>
      <c r="C183" t="s">
        <v>730</v>
      </c>
      <c r="D183" t="s">
        <v>1212</v>
      </c>
      <c r="E183" t="s">
        <v>731</v>
      </c>
      <c r="F183" t="s">
        <v>731</v>
      </c>
      <c r="G183" t="s">
        <v>23</v>
      </c>
      <c r="H183" t="s">
        <v>32</v>
      </c>
    </row>
    <row r="184" spans="1:8" x14ac:dyDescent="0.35">
      <c r="A184">
        <v>183</v>
      </c>
      <c r="B184" t="s">
        <v>195</v>
      </c>
      <c r="C184" t="s">
        <v>840</v>
      </c>
      <c r="D184" t="s">
        <v>1258</v>
      </c>
      <c r="E184" t="s">
        <v>841</v>
      </c>
      <c r="F184" t="s">
        <v>842</v>
      </c>
      <c r="G184" t="s">
        <v>23</v>
      </c>
      <c r="H184" t="s">
        <v>32</v>
      </c>
    </row>
    <row r="185" spans="1:8" x14ac:dyDescent="0.35">
      <c r="A185">
        <v>184</v>
      </c>
      <c r="B185" t="s">
        <v>928</v>
      </c>
      <c r="C185" t="s">
        <v>929</v>
      </c>
      <c r="D185" t="s">
        <v>1291</v>
      </c>
      <c r="E185" t="s">
        <v>930</v>
      </c>
      <c r="F185" t="s">
        <v>931</v>
      </c>
      <c r="G185" t="s">
        <v>23</v>
      </c>
      <c r="H185" t="s">
        <v>39</v>
      </c>
    </row>
    <row r="186" spans="1:8" x14ac:dyDescent="0.35">
      <c r="A186">
        <v>185</v>
      </c>
      <c r="B186" t="s">
        <v>203</v>
      </c>
      <c r="C186" t="s">
        <v>204</v>
      </c>
      <c r="D186" t="s">
        <v>1013</v>
      </c>
      <c r="E186" t="s">
        <v>205</v>
      </c>
      <c r="F186" t="s">
        <v>206</v>
      </c>
      <c r="G186" t="s">
        <v>23</v>
      </c>
      <c r="H186" t="s">
        <v>39</v>
      </c>
    </row>
    <row r="187" spans="1:8" x14ac:dyDescent="0.35">
      <c r="A187">
        <v>186</v>
      </c>
      <c r="B187" t="s">
        <v>203</v>
      </c>
      <c r="C187" t="s">
        <v>870</v>
      </c>
      <c r="D187" t="s">
        <v>1269</v>
      </c>
      <c r="E187" t="s">
        <v>871</v>
      </c>
      <c r="F187" t="s">
        <v>872</v>
      </c>
      <c r="G187" t="s">
        <v>23</v>
      </c>
      <c r="H187" t="s">
        <v>39</v>
      </c>
    </row>
    <row r="188" spans="1:8" x14ac:dyDescent="0.35">
      <c r="A188">
        <v>187</v>
      </c>
      <c r="B188" t="s">
        <v>203</v>
      </c>
      <c r="C188" t="s">
        <v>900</v>
      </c>
      <c r="D188" t="s">
        <v>1279</v>
      </c>
      <c r="E188" t="s">
        <v>901</v>
      </c>
      <c r="F188" t="s">
        <v>902</v>
      </c>
      <c r="G188" t="s">
        <v>23</v>
      </c>
      <c r="H188" t="s">
        <v>39</v>
      </c>
    </row>
    <row r="189" spans="1:8" x14ac:dyDescent="0.35">
      <c r="A189">
        <v>188</v>
      </c>
      <c r="B189" t="s">
        <v>247</v>
      </c>
      <c r="C189" t="s">
        <v>554</v>
      </c>
      <c r="D189" t="s">
        <v>1141</v>
      </c>
      <c r="E189" t="s">
        <v>555</v>
      </c>
      <c r="F189" t="s">
        <v>556</v>
      </c>
      <c r="G189" t="s">
        <v>23</v>
      </c>
      <c r="H189" t="s">
        <v>32</v>
      </c>
    </row>
    <row r="190" spans="1:8" x14ac:dyDescent="0.35">
      <c r="A190">
        <v>189</v>
      </c>
      <c r="B190" t="s">
        <v>247</v>
      </c>
      <c r="C190" t="s">
        <v>864</v>
      </c>
      <c r="D190" t="s">
        <v>1267</v>
      </c>
      <c r="E190" t="s">
        <v>865</v>
      </c>
      <c r="F190" t="s">
        <v>866</v>
      </c>
      <c r="G190" t="s">
        <v>23</v>
      </c>
      <c r="H190" t="s">
        <v>32</v>
      </c>
    </row>
    <row r="191" spans="1:8" x14ac:dyDescent="0.35">
      <c r="A191">
        <v>190</v>
      </c>
      <c r="B191" t="s">
        <v>247</v>
      </c>
      <c r="C191" t="s">
        <v>248</v>
      </c>
      <c r="D191" t="s">
        <v>1026</v>
      </c>
      <c r="E191" t="s">
        <v>249</v>
      </c>
      <c r="F191" t="s">
        <v>250</v>
      </c>
      <c r="G191" t="s">
        <v>23</v>
      </c>
      <c r="H191" t="s">
        <v>32</v>
      </c>
    </row>
    <row r="192" spans="1:8" x14ac:dyDescent="0.35">
      <c r="A192">
        <v>191</v>
      </c>
      <c r="B192" t="s">
        <v>247</v>
      </c>
      <c r="C192" t="s">
        <v>941</v>
      </c>
      <c r="D192" t="s">
        <v>1297</v>
      </c>
      <c r="E192" t="s">
        <v>942</v>
      </c>
      <c r="F192" t="s">
        <v>943</v>
      </c>
      <c r="G192" t="s">
        <v>23</v>
      </c>
      <c r="H192" t="s">
        <v>32</v>
      </c>
    </row>
    <row r="193" spans="1:8" x14ac:dyDescent="0.35">
      <c r="A193">
        <v>192</v>
      </c>
      <c r="B193" t="s">
        <v>247</v>
      </c>
      <c r="C193" t="s">
        <v>372</v>
      </c>
      <c r="D193" t="s">
        <v>1070</v>
      </c>
      <c r="E193" t="s">
        <v>373</v>
      </c>
      <c r="F193" t="s">
        <v>374</v>
      </c>
      <c r="G193" t="s">
        <v>23</v>
      </c>
      <c r="H193" t="s">
        <v>32</v>
      </c>
    </row>
    <row r="194" spans="1:8" x14ac:dyDescent="0.35">
      <c r="A194">
        <v>193</v>
      </c>
      <c r="B194" t="s">
        <v>247</v>
      </c>
      <c r="C194" t="s">
        <v>722</v>
      </c>
      <c r="D194" t="s">
        <v>1209</v>
      </c>
      <c r="E194" t="s">
        <v>723</v>
      </c>
      <c r="F194" t="s">
        <v>724</v>
      </c>
      <c r="G194" t="s">
        <v>23</v>
      </c>
      <c r="H194" t="s">
        <v>32</v>
      </c>
    </row>
    <row r="195" spans="1:8" x14ac:dyDescent="0.35">
      <c r="A195">
        <v>194</v>
      </c>
      <c r="B195" t="s">
        <v>247</v>
      </c>
      <c r="C195" t="s">
        <v>381</v>
      </c>
      <c r="D195" t="s">
        <v>1073</v>
      </c>
      <c r="E195" t="s">
        <v>382</v>
      </c>
      <c r="F195" t="s">
        <v>383</v>
      </c>
      <c r="G195" t="s">
        <v>23</v>
      </c>
      <c r="H195" t="s">
        <v>32</v>
      </c>
    </row>
    <row r="196" spans="1:8" x14ac:dyDescent="0.35">
      <c r="A196">
        <v>195</v>
      </c>
      <c r="B196" t="s">
        <v>247</v>
      </c>
      <c r="C196" t="s">
        <v>330</v>
      </c>
      <c r="D196" t="s">
        <v>1054</v>
      </c>
      <c r="E196" t="s">
        <v>331</v>
      </c>
      <c r="F196" t="s">
        <v>332</v>
      </c>
      <c r="G196" t="s">
        <v>23</v>
      </c>
      <c r="H196" t="s">
        <v>32</v>
      </c>
    </row>
    <row r="197" spans="1:8" x14ac:dyDescent="0.35">
      <c r="A197">
        <v>196</v>
      </c>
      <c r="B197" t="s">
        <v>247</v>
      </c>
      <c r="C197" t="s">
        <v>848</v>
      </c>
      <c r="D197" t="s">
        <v>1261</v>
      </c>
      <c r="E197" t="s">
        <v>849</v>
      </c>
      <c r="F197" t="s">
        <v>850</v>
      </c>
      <c r="G197" t="s">
        <v>23</v>
      </c>
      <c r="H197" t="s">
        <v>32</v>
      </c>
    </row>
    <row r="198" spans="1:8" x14ac:dyDescent="0.35">
      <c r="A198">
        <v>197</v>
      </c>
      <c r="B198" t="s">
        <v>153</v>
      </c>
      <c r="C198" t="s">
        <v>314</v>
      </c>
      <c r="D198" t="s">
        <v>1048</v>
      </c>
      <c r="E198" t="s">
        <v>315</v>
      </c>
      <c r="F198" t="s">
        <v>316</v>
      </c>
      <c r="G198" t="s">
        <v>23</v>
      </c>
      <c r="H198" t="s">
        <v>32</v>
      </c>
    </row>
    <row r="199" spans="1:8" x14ac:dyDescent="0.35">
      <c r="A199">
        <v>198</v>
      </c>
      <c r="B199" t="s">
        <v>153</v>
      </c>
      <c r="C199" t="s">
        <v>216</v>
      </c>
      <c r="D199" t="s">
        <v>1017</v>
      </c>
      <c r="E199" t="s">
        <v>217</v>
      </c>
      <c r="F199" t="s">
        <v>218</v>
      </c>
      <c r="G199" t="s">
        <v>23</v>
      </c>
      <c r="H199" t="s">
        <v>32</v>
      </c>
    </row>
    <row r="200" spans="1:8" x14ac:dyDescent="0.35">
      <c r="A200">
        <v>199</v>
      </c>
      <c r="B200" t="s">
        <v>153</v>
      </c>
      <c r="C200" t="s">
        <v>410</v>
      </c>
      <c r="D200" t="s">
        <v>1083</v>
      </c>
      <c r="E200" t="s">
        <v>411</v>
      </c>
      <c r="F200" t="s">
        <v>412</v>
      </c>
      <c r="G200" t="s">
        <v>23</v>
      </c>
      <c r="H200" t="s">
        <v>32</v>
      </c>
    </row>
    <row r="201" spans="1:8" x14ac:dyDescent="0.35">
      <c r="A201">
        <v>200</v>
      </c>
      <c r="B201" t="s">
        <v>153</v>
      </c>
      <c r="C201" t="s">
        <v>154</v>
      </c>
      <c r="D201" t="s">
        <v>999</v>
      </c>
      <c r="E201" t="s">
        <v>155</v>
      </c>
      <c r="F201" t="s">
        <v>156</v>
      </c>
      <c r="G201" t="s">
        <v>23</v>
      </c>
      <c r="H201" t="s">
        <v>32</v>
      </c>
    </row>
    <row r="202" spans="1:8" x14ac:dyDescent="0.35">
      <c r="A202">
        <v>201</v>
      </c>
      <c r="B202" t="s">
        <v>153</v>
      </c>
      <c r="C202" t="s">
        <v>679</v>
      </c>
      <c r="D202" t="s">
        <v>1194</v>
      </c>
      <c r="E202" t="s">
        <v>680</v>
      </c>
      <c r="F202" t="s">
        <v>681</v>
      </c>
      <c r="G202" t="s">
        <v>23</v>
      </c>
      <c r="H202" t="s">
        <v>32</v>
      </c>
    </row>
    <row r="203" spans="1:8" x14ac:dyDescent="0.35">
      <c r="A203">
        <v>202</v>
      </c>
      <c r="B203" t="s">
        <v>153</v>
      </c>
      <c r="C203" t="s">
        <v>682</v>
      </c>
      <c r="D203" t="s">
        <v>1195</v>
      </c>
      <c r="E203" t="s">
        <v>683</v>
      </c>
      <c r="F203" t="s">
        <v>684</v>
      </c>
      <c r="G203" t="s">
        <v>23</v>
      </c>
      <c r="H203" t="s">
        <v>32</v>
      </c>
    </row>
    <row r="204" spans="1:8" x14ac:dyDescent="0.35">
      <c r="A204">
        <v>203</v>
      </c>
      <c r="B204" t="s">
        <v>153</v>
      </c>
      <c r="C204" t="s">
        <v>569</v>
      </c>
      <c r="D204" t="s">
        <v>1147</v>
      </c>
      <c r="E204" t="s">
        <v>570</v>
      </c>
      <c r="F204" t="s">
        <v>571</v>
      </c>
      <c r="G204" t="s">
        <v>23</v>
      </c>
      <c r="H204" t="s">
        <v>32</v>
      </c>
    </row>
    <row r="205" spans="1:8" x14ac:dyDescent="0.35">
      <c r="A205">
        <v>204</v>
      </c>
      <c r="B205" t="s">
        <v>229</v>
      </c>
      <c r="C205" t="s">
        <v>230</v>
      </c>
      <c r="D205" t="s">
        <v>1021</v>
      </c>
      <c r="E205" t="s">
        <v>231</v>
      </c>
      <c r="F205" t="s">
        <v>232</v>
      </c>
      <c r="G205" t="s">
        <v>23</v>
      </c>
      <c r="H205" t="s">
        <v>39</v>
      </c>
    </row>
    <row r="206" spans="1:8" x14ac:dyDescent="0.35">
      <c r="A206">
        <v>205</v>
      </c>
      <c r="B206" t="s">
        <v>229</v>
      </c>
      <c r="C206" t="s">
        <v>233</v>
      </c>
      <c r="D206" t="s">
        <v>1022</v>
      </c>
      <c r="E206" t="s">
        <v>234</v>
      </c>
      <c r="F206" t="s">
        <v>235</v>
      </c>
      <c r="G206" t="s">
        <v>23</v>
      </c>
    </row>
    <row r="207" spans="1:8" x14ac:dyDescent="0.35">
      <c r="A207">
        <v>206</v>
      </c>
      <c r="B207" t="s">
        <v>229</v>
      </c>
      <c r="C207" t="s">
        <v>873</v>
      </c>
      <c r="D207" t="s">
        <v>1270</v>
      </c>
      <c r="E207" t="s">
        <v>874</v>
      </c>
      <c r="F207" t="s">
        <v>875</v>
      </c>
      <c r="G207" t="s">
        <v>23</v>
      </c>
      <c r="H207" t="s">
        <v>39</v>
      </c>
    </row>
    <row r="208" spans="1:8" x14ac:dyDescent="0.35">
      <c r="A208">
        <v>207</v>
      </c>
      <c r="B208" t="s">
        <v>229</v>
      </c>
      <c r="C208" t="s">
        <v>581</v>
      </c>
      <c r="D208" t="s">
        <v>1151</v>
      </c>
      <c r="E208" t="s">
        <v>582</v>
      </c>
      <c r="F208" t="s">
        <v>583</v>
      </c>
      <c r="G208" t="s">
        <v>23</v>
      </c>
      <c r="H208" t="s">
        <v>39</v>
      </c>
    </row>
    <row r="209" spans="1:8" x14ac:dyDescent="0.35">
      <c r="A209">
        <v>208</v>
      </c>
      <c r="B209" t="s">
        <v>229</v>
      </c>
      <c r="C209" t="s">
        <v>531</v>
      </c>
      <c r="D209" t="s">
        <v>1131</v>
      </c>
      <c r="E209" t="s">
        <v>532</v>
      </c>
      <c r="F209" t="s">
        <v>532</v>
      </c>
      <c r="G209" t="s">
        <v>23</v>
      </c>
    </row>
    <row r="210" spans="1:8" x14ac:dyDescent="0.35">
      <c r="A210">
        <v>209</v>
      </c>
      <c r="B210" t="s">
        <v>229</v>
      </c>
      <c r="C210" t="s">
        <v>758</v>
      </c>
      <c r="D210" t="s">
        <v>1224</v>
      </c>
      <c r="E210" t="s">
        <v>759</v>
      </c>
      <c r="F210" t="s">
        <v>760</v>
      </c>
      <c r="G210" t="s">
        <v>23</v>
      </c>
      <c r="H210" t="s">
        <v>39</v>
      </c>
    </row>
    <row r="211" spans="1:8" x14ac:dyDescent="0.35">
      <c r="A211">
        <v>210</v>
      </c>
      <c r="B211" t="s">
        <v>229</v>
      </c>
      <c r="C211" t="s">
        <v>473</v>
      </c>
      <c r="D211" t="s">
        <v>1109</v>
      </c>
      <c r="E211" t="s">
        <v>474</v>
      </c>
      <c r="F211" t="s">
        <v>475</v>
      </c>
      <c r="G211" t="s">
        <v>23</v>
      </c>
      <c r="H211" t="s">
        <v>39</v>
      </c>
    </row>
    <row r="212" spans="1:8" x14ac:dyDescent="0.35">
      <c r="A212">
        <v>211</v>
      </c>
      <c r="B212" t="s">
        <v>229</v>
      </c>
      <c r="C212" t="s">
        <v>572</v>
      </c>
      <c r="D212" t="s">
        <v>1148</v>
      </c>
      <c r="E212" t="s">
        <v>573</v>
      </c>
      <c r="F212" t="s">
        <v>574</v>
      </c>
      <c r="G212" t="s">
        <v>23</v>
      </c>
      <c r="H212" t="s">
        <v>39</v>
      </c>
    </row>
    <row r="213" spans="1:8" x14ac:dyDescent="0.35">
      <c r="A213">
        <v>212</v>
      </c>
      <c r="B213" t="s">
        <v>122</v>
      </c>
      <c r="C213" t="s">
        <v>470</v>
      </c>
      <c r="D213" t="s">
        <v>1108</v>
      </c>
      <c r="E213" t="s">
        <v>471</v>
      </c>
      <c r="F213" t="s">
        <v>472</v>
      </c>
      <c r="G213" t="s">
        <v>23</v>
      </c>
      <c r="H213" t="s">
        <v>32</v>
      </c>
    </row>
    <row r="214" spans="1:8" x14ac:dyDescent="0.35">
      <c r="A214">
        <v>213</v>
      </c>
      <c r="B214" t="s">
        <v>122</v>
      </c>
      <c r="C214" t="s">
        <v>123</v>
      </c>
      <c r="D214" t="s">
        <v>990</v>
      </c>
      <c r="E214" t="s">
        <v>124</v>
      </c>
      <c r="F214" t="s">
        <v>10</v>
      </c>
      <c r="G214" t="s">
        <v>23</v>
      </c>
      <c r="H214" t="s">
        <v>32</v>
      </c>
    </row>
    <row r="215" spans="1:8" x14ac:dyDescent="0.35">
      <c r="A215">
        <v>214</v>
      </c>
      <c r="B215" t="s">
        <v>122</v>
      </c>
      <c r="C215" t="s">
        <v>389</v>
      </c>
      <c r="D215" t="s">
        <v>1076</v>
      </c>
      <c r="E215" t="s">
        <v>390</v>
      </c>
      <c r="F215" t="s">
        <v>391</v>
      </c>
      <c r="G215" t="s">
        <v>23</v>
      </c>
      <c r="H215" t="s">
        <v>32</v>
      </c>
    </row>
    <row r="216" spans="1:8" x14ac:dyDescent="0.35">
      <c r="A216">
        <v>215</v>
      </c>
      <c r="B216" t="s">
        <v>122</v>
      </c>
      <c r="C216" t="s">
        <v>803</v>
      </c>
      <c r="D216" t="s">
        <v>1242</v>
      </c>
      <c r="E216" t="s">
        <v>804</v>
      </c>
      <c r="F216" t="s">
        <v>805</v>
      </c>
      <c r="G216" t="s">
        <v>23</v>
      </c>
      <c r="H216" t="s">
        <v>32</v>
      </c>
    </row>
    <row r="217" spans="1:8" x14ac:dyDescent="0.35">
      <c r="A217">
        <v>216</v>
      </c>
      <c r="B217" t="s">
        <v>122</v>
      </c>
      <c r="C217" t="s">
        <v>903</v>
      </c>
      <c r="D217" t="s">
        <v>1280</v>
      </c>
      <c r="E217" t="s">
        <v>904</v>
      </c>
      <c r="F217" t="s">
        <v>905</v>
      </c>
      <c r="G217" t="s">
        <v>23</v>
      </c>
      <c r="H217" t="s">
        <v>32</v>
      </c>
    </row>
    <row r="218" spans="1:8" x14ac:dyDescent="0.35">
      <c r="A218">
        <v>217</v>
      </c>
      <c r="B218" t="s">
        <v>122</v>
      </c>
      <c r="C218" t="s">
        <v>907</v>
      </c>
      <c r="D218" t="s">
        <v>1282</v>
      </c>
      <c r="E218" t="s">
        <v>908</v>
      </c>
      <c r="F218" t="s">
        <v>909</v>
      </c>
      <c r="G218" t="s">
        <v>23</v>
      </c>
      <c r="H218" t="s">
        <v>32</v>
      </c>
    </row>
    <row r="219" spans="1:8" x14ac:dyDescent="0.35">
      <c r="A219">
        <v>218</v>
      </c>
      <c r="B219" t="s">
        <v>122</v>
      </c>
      <c r="C219" t="s">
        <v>267</v>
      </c>
      <c r="D219" t="s">
        <v>1032</v>
      </c>
      <c r="E219" t="s">
        <v>268</v>
      </c>
      <c r="F219" t="s">
        <v>269</v>
      </c>
      <c r="G219" t="s">
        <v>23</v>
      </c>
      <c r="H219" t="s">
        <v>32</v>
      </c>
    </row>
    <row r="220" spans="1:8" x14ac:dyDescent="0.35">
      <c r="A220">
        <v>219</v>
      </c>
      <c r="B220" t="s">
        <v>122</v>
      </c>
      <c r="C220" t="s">
        <v>386</v>
      </c>
      <c r="D220" t="s">
        <v>1075</v>
      </c>
      <c r="E220" t="s">
        <v>387</v>
      </c>
      <c r="F220" t="s">
        <v>388</v>
      </c>
      <c r="G220" t="s">
        <v>23</v>
      </c>
      <c r="H220" t="s">
        <v>32</v>
      </c>
    </row>
    <row r="221" spans="1:8" x14ac:dyDescent="0.35">
      <c r="A221">
        <v>220</v>
      </c>
      <c r="B221" t="s">
        <v>122</v>
      </c>
      <c r="C221" t="s">
        <v>431</v>
      </c>
      <c r="D221" t="s">
        <v>1093</v>
      </c>
      <c r="E221" t="s">
        <v>432</v>
      </c>
      <c r="F221" t="s">
        <v>433</v>
      </c>
      <c r="G221" t="s">
        <v>23</v>
      </c>
      <c r="H221" t="s">
        <v>32</v>
      </c>
    </row>
    <row r="222" spans="1:8" x14ac:dyDescent="0.35">
      <c r="A222">
        <v>221</v>
      </c>
      <c r="B222" t="s">
        <v>122</v>
      </c>
      <c r="C222" t="s">
        <v>670</v>
      </c>
      <c r="D222" t="s">
        <v>1191</v>
      </c>
      <c r="E222" t="s">
        <v>671</v>
      </c>
      <c r="F222" t="s">
        <v>672</v>
      </c>
      <c r="G222" t="s">
        <v>23</v>
      </c>
      <c r="H222" t="s">
        <v>32</v>
      </c>
    </row>
    <row r="223" spans="1:8" x14ac:dyDescent="0.35">
      <c r="A223">
        <v>222</v>
      </c>
      <c r="B223" t="s">
        <v>122</v>
      </c>
      <c r="C223" t="s">
        <v>716</v>
      </c>
      <c r="D223" t="s">
        <v>1207</v>
      </c>
      <c r="E223" t="s">
        <v>717</v>
      </c>
      <c r="F223" t="s">
        <v>718</v>
      </c>
      <c r="G223" t="s">
        <v>23</v>
      </c>
      <c r="H223" t="s">
        <v>32</v>
      </c>
    </row>
    <row r="224" spans="1:8" x14ac:dyDescent="0.35">
      <c r="A224">
        <v>223</v>
      </c>
      <c r="B224" t="s">
        <v>122</v>
      </c>
      <c r="C224" t="s">
        <v>937</v>
      </c>
      <c r="D224" t="s">
        <v>1295</v>
      </c>
      <c r="E224" t="s">
        <v>938</v>
      </c>
      <c r="F224" t="s">
        <v>939</v>
      </c>
      <c r="G224" t="s">
        <v>23</v>
      </c>
      <c r="H224" t="s">
        <v>32</v>
      </c>
    </row>
    <row r="225" spans="1:8" x14ac:dyDescent="0.35">
      <c r="A225">
        <v>224</v>
      </c>
      <c r="B225" t="s">
        <v>122</v>
      </c>
      <c r="C225" t="s">
        <v>838</v>
      </c>
      <c r="D225" t="s">
        <v>1257</v>
      </c>
      <c r="E225" t="s">
        <v>801</v>
      </c>
      <c r="F225" t="s">
        <v>839</v>
      </c>
      <c r="G225" t="s">
        <v>23</v>
      </c>
      <c r="H225" t="s">
        <v>32</v>
      </c>
    </row>
    <row r="226" spans="1:8" x14ac:dyDescent="0.35">
      <c r="A226">
        <v>225</v>
      </c>
      <c r="B226" t="s">
        <v>122</v>
      </c>
      <c r="C226" t="s">
        <v>443</v>
      </c>
      <c r="D226" t="s">
        <v>1098</v>
      </c>
      <c r="E226" t="s">
        <v>444</v>
      </c>
      <c r="F226" t="s">
        <v>445</v>
      </c>
      <c r="G226" t="s">
        <v>23</v>
      </c>
      <c r="H226" t="s">
        <v>32</v>
      </c>
    </row>
    <row r="227" spans="1:8" x14ac:dyDescent="0.35">
      <c r="A227">
        <v>226</v>
      </c>
      <c r="B227" t="s">
        <v>122</v>
      </c>
      <c r="C227" t="s">
        <v>446</v>
      </c>
      <c r="D227" t="s">
        <v>1099</v>
      </c>
      <c r="E227" t="s">
        <v>447</v>
      </c>
      <c r="F227" t="s">
        <v>448</v>
      </c>
      <c r="G227" t="s">
        <v>23</v>
      </c>
      <c r="H227" t="s">
        <v>32</v>
      </c>
    </row>
    <row r="228" spans="1:8" x14ac:dyDescent="0.35">
      <c r="A228">
        <v>227</v>
      </c>
      <c r="B228" t="s">
        <v>112</v>
      </c>
      <c r="C228" t="s">
        <v>113</v>
      </c>
      <c r="D228" t="s">
        <v>987</v>
      </c>
      <c r="E228" t="s">
        <v>114</v>
      </c>
      <c r="F228" t="s">
        <v>115</v>
      </c>
      <c r="G228" t="s">
        <v>23</v>
      </c>
    </row>
    <row r="229" spans="1:8" x14ac:dyDescent="0.35">
      <c r="A229">
        <v>228</v>
      </c>
      <c r="B229" t="s">
        <v>112</v>
      </c>
      <c r="C229" t="s">
        <v>791</v>
      </c>
      <c r="D229" t="s">
        <v>1236</v>
      </c>
      <c r="E229" t="s">
        <v>792</v>
      </c>
      <c r="F229" t="s">
        <v>792</v>
      </c>
      <c r="G229" t="s">
        <v>23</v>
      </c>
    </row>
    <row r="230" spans="1:8" x14ac:dyDescent="0.35">
      <c r="A230">
        <v>229</v>
      </c>
      <c r="B230" t="s">
        <v>112</v>
      </c>
      <c r="C230" t="s">
        <v>543</v>
      </c>
      <c r="D230" t="s">
        <v>1136</v>
      </c>
      <c r="E230" t="s">
        <v>544</v>
      </c>
      <c r="F230" t="s">
        <v>544</v>
      </c>
      <c r="G230" t="s">
        <v>23</v>
      </c>
    </row>
    <row r="231" spans="1:8" x14ac:dyDescent="0.35">
      <c r="A231">
        <v>230</v>
      </c>
      <c r="B231" t="s">
        <v>209</v>
      </c>
      <c r="C231" t="s">
        <v>894</v>
      </c>
      <c r="D231" t="s">
        <v>1277</v>
      </c>
      <c r="E231" t="s">
        <v>895</v>
      </c>
      <c r="F231" t="s">
        <v>896</v>
      </c>
      <c r="G231" t="s">
        <v>23</v>
      </c>
      <c r="H231" t="s">
        <v>32</v>
      </c>
    </row>
    <row r="232" spans="1:8" x14ac:dyDescent="0.35">
      <c r="A232">
        <v>231</v>
      </c>
      <c r="B232" t="s">
        <v>209</v>
      </c>
      <c r="C232" t="s">
        <v>210</v>
      </c>
      <c r="D232" t="s">
        <v>1015</v>
      </c>
      <c r="E232" t="s">
        <v>211</v>
      </c>
      <c r="F232" t="s">
        <v>212</v>
      </c>
      <c r="G232" t="s">
        <v>23</v>
      </c>
      <c r="H232" t="s">
        <v>32</v>
      </c>
    </row>
    <row r="233" spans="1:8" x14ac:dyDescent="0.35">
      <c r="A233">
        <v>232</v>
      </c>
      <c r="B233" t="s">
        <v>209</v>
      </c>
      <c r="C233" t="s">
        <v>503</v>
      </c>
      <c r="D233" t="s">
        <v>1120</v>
      </c>
      <c r="E233" t="s">
        <v>504</v>
      </c>
      <c r="F233" t="s">
        <v>505</v>
      </c>
      <c r="G233" t="s">
        <v>23</v>
      </c>
      <c r="H233" t="s">
        <v>32</v>
      </c>
    </row>
    <row r="234" spans="1:8" x14ac:dyDescent="0.35">
      <c r="A234">
        <v>233</v>
      </c>
      <c r="B234" t="s">
        <v>209</v>
      </c>
      <c r="C234" t="s">
        <v>496</v>
      </c>
      <c r="D234" t="s">
        <v>1117</v>
      </c>
      <c r="E234" t="s">
        <v>497</v>
      </c>
      <c r="F234" t="s">
        <v>498</v>
      </c>
      <c r="G234" t="s">
        <v>23</v>
      </c>
      <c r="H234" t="s">
        <v>32</v>
      </c>
    </row>
    <row r="235" spans="1:8" x14ac:dyDescent="0.35">
      <c r="A235">
        <v>234</v>
      </c>
      <c r="B235" t="s">
        <v>209</v>
      </c>
      <c r="C235" t="s">
        <v>600</v>
      </c>
      <c r="D235" t="s">
        <v>1159</v>
      </c>
      <c r="E235" t="s">
        <v>601</v>
      </c>
      <c r="F235" t="s">
        <v>602</v>
      </c>
      <c r="G235" t="s">
        <v>23</v>
      </c>
      <c r="H235" t="s">
        <v>32</v>
      </c>
    </row>
    <row r="236" spans="1:8" x14ac:dyDescent="0.35">
      <c r="A236">
        <v>235</v>
      </c>
      <c r="B236" t="s">
        <v>101</v>
      </c>
      <c r="C236" t="s">
        <v>815</v>
      </c>
      <c r="D236" t="s">
        <v>1247</v>
      </c>
      <c r="E236" t="s">
        <v>816</v>
      </c>
      <c r="F236" t="s">
        <v>817</v>
      </c>
      <c r="G236" t="s">
        <v>23</v>
      </c>
      <c r="H236" t="s">
        <v>32</v>
      </c>
    </row>
    <row r="237" spans="1:8" x14ac:dyDescent="0.35">
      <c r="A237">
        <v>236</v>
      </c>
      <c r="B237" t="s">
        <v>101</v>
      </c>
      <c r="C237" t="s">
        <v>845</v>
      </c>
      <c r="D237" t="s">
        <v>1260</v>
      </c>
      <c r="E237" t="s">
        <v>846</v>
      </c>
      <c r="F237" t="s">
        <v>847</v>
      </c>
      <c r="G237" t="s">
        <v>23</v>
      </c>
      <c r="H237" t="s">
        <v>32</v>
      </c>
    </row>
    <row r="238" spans="1:8" x14ac:dyDescent="0.35">
      <c r="A238">
        <v>237</v>
      </c>
      <c r="B238" t="s">
        <v>101</v>
      </c>
      <c r="C238" t="s">
        <v>713</v>
      </c>
      <c r="D238" t="s">
        <v>1206</v>
      </c>
      <c r="E238" t="s">
        <v>714</v>
      </c>
      <c r="F238" t="s">
        <v>715</v>
      </c>
      <c r="G238" t="s">
        <v>23</v>
      </c>
      <c r="H238" t="s">
        <v>32</v>
      </c>
    </row>
    <row r="239" spans="1:8" x14ac:dyDescent="0.35">
      <c r="A239">
        <v>238</v>
      </c>
      <c r="B239" t="s">
        <v>588</v>
      </c>
      <c r="C239" t="s">
        <v>589</v>
      </c>
      <c r="D239" t="s">
        <v>1153</v>
      </c>
      <c r="E239" t="s">
        <v>590</v>
      </c>
      <c r="F239" t="s">
        <v>75</v>
      </c>
      <c r="G239" t="s">
        <v>23</v>
      </c>
      <c r="H239" t="s">
        <v>19</v>
      </c>
    </row>
    <row r="240" spans="1:8" x14ac:dyDescent="0.35">
      <c r="A240">
        <v>239</v>
      </c>
      <c r="B240" t="s">
        <v>13</v>
      </c>
      <c r="C240" t="s">
        <v>833</v>
      </c>
      <c r="D240" t="s">
        <v>1254</v>
      </c>
      <c r="E240" t="s">
        <v>834</v>
      </c>
      <c r="F240" t="s">
        <v>835</v>
      </c>
      <c r="G240" t="s">
        <v>23</v>
      </c>
      <c r="H240" t="s">
        <v>19</v>
      </c>
    </row>
    <row r="241" spans="1:8" x14ac:dyDescent="0.35">
      <c r="A241">
        <v>240</v>
      </c>
      <c r="B241" t="s">
        <v>13</v>
      </c>
      <c r="C241" t="s">
        <v>20</v>
      </c>
      <c r="D241" t="s">
        <v>955</v>
      </c>
      <c r="E241" t="s">
        <v>21</v>
      </c>
      <c r="F241" t="s">
        <v>22</v>
      </c>
      <c r="G241" t="s">
        <v>23</v>
      </c>
      <c r="H241" t="s">
        <v>19</v>
      </c>
    </row>
    <row r="242" spans="1:8" x14ac:dyDescent="0.35">
      <c r="A242">
        <v>241</v>
      </c>
      <c r="B242" t="s">
        <v>13</v>
      </c>
      <c r="C242" t="s">
        <v>755</v>
      </c>
      <c r="D242" t="s">
        <v>1223</v>
      </c>
      <c r="E242" t="s">
        <v>756</v>
      </c>
      <c r="F242" t="s">
        <v>757</v>
      </c>
      <c r="G242" t="s">
        <v>23</v>
      </c>
      <c r="H242" t="s">
        <v>19</v>
      </c>
    </row>
    <row r="243" spans="1:8" x14ac:dyDescent="0.35">
      <c r="A243">
        <v>242</v>
      </c>
      <c r="B243" t="s">
        <v>13</v>
      </c>
      <c r="C243" t="s">
        <v>1314</v>
      </c>
      <c r="D243" t="s">
        <v>956</v>
      </c>
      <c r="E243" t="s">
        <v>24</v>
      </c>
      <c r="F243" t="s">
        <v>25</v>
      </c>
      <c r="G243" t="s">
        <v>23</v>
      </c>
      <c r="H243" t="s">
        <v>19</v>
      </c>
    </row>
    <row r="244" spans="1:8" x14ac:dyDescent="0.35">
      <c r="A244">
        <v>243</v>
      </c>
      <c r="B244" t="s">
        <v>13</v>
      </c>
      <c r="C244" t="s">
        <v>392</v>
      </c>
      <c r="D244" t="s">
        <v>1077</v>
      </c>
      <c r="E244" t="s">
        <v>393</v>
      </c>
      <c r="F244" t="s">
        <v>394</v>
      </c>
      <c r="G244" t="s">
        <v>23</v>
      </c>
      <c r="H244" t="s">
        <v>19</v>
      </c>
    </row>
    <row r="245" spans="1:8" x14ac:dyDescent="0.35">
      <c r="A245">
        <v>244</v>
      </c>
      <c r="B245" t="s">
        <v>60</v>
      </c>
      <c r="C245" t="s">
        <v>61</v>
      </c>
      <c r="D245" t="s">
        <v>970</v>
      </c>
      <c r="E245" t="s">
        <v>62</v>
      </c>
      <c r="F245" t="s">
        <v>63</v>
      </c>
      <c r="G245" t="s">
        <v>23</v>
      </c>
      <c r="H245" t="s">
        <v>19</v>
      </c>
    </row>
    <row r="246" spans="1:8" x14ac:dyDescent="0.35">
      <c r="A246">
        <v>245</v>
      </c>
      <c r="B246" t="s">
        <v>60</v>
      </c>
      <c r="C246" t="s">
        <v>879</v>
      </c>
      <c r="D246" t="s">
        <v>1272</v>
      </c>
      <c r="E246" t="s">
        <v>880</v>
      </c>
      <c r="F246" t="s">
        <v>881</v>
      </c>
      <c r="G246" t="s">
        <v>23</v>
      </c>
      <c r="H246" t="s">
        <v>19</v>
      </c>
    </row>
    <row r="247" spans="1:8" x14ac:dyDescent="0.35">
      <c r="A247">
        <v>246</v>
      </c>
      <c r="B247" t="s">
        <v>60</v>
      </c>
      <c r="C247" t="s">
        <v>165</v>
      </c>
      <c r="D247" t="s">
        <v>1002</v>
      </c>
      <c r="E247" t="s">
        <v>166</v>
      </c>
      <c r="F247" t="s">
        <v>167</v>
      </c>
      <c r="G247" t="s">
        <v>23</v>
      </c>
      <c r="H247" t="s">
        <v>19</v>
      </c>
    </row>
    <row r="248" spans="1:8" x14ac:dyDescent="0.35">
      <c r="A248">
        <v>247</v>
      </c>
      <c r="B248" t="s">
        <v>26</v>
      </c>
      <c r="C248" t="s">
        <v>182</v>
      </c>
      <c r="D248" t="s">
        <v>1007</v>
      </c>
      <c r="E248" t="s">
        <v>183</v>
      </c>
      <c r="F248" t="s">
        <v>184</v>
      </c>
      <c r="G248" t="s">
        <v>23</v>
      </c>
      <c r="H248" t="s">
        <v>19</v>
      </c>
    </row>
    <row r="249" spans="1:8" x14ac:dyDescent="0.35">
      <c r="A249">
        <v>248</v>
      </c>
      <c r="B249" t="s">
        <v>26</v>
      </c>
      <c r="C249" t="s">
        <v>291</v>
      </c>
      <c r="D249" t="s">
        <v>1040</v>
      </c>
      <c r="E249" t="s">
        <v>292</v>
      </c>
      <c r="F249" t="s">
        <v>293</v>
      </c>
      <c r="G249" t="s">
        <v>23</v>
      </c>
      <c r="H249" t="s">
        <v>19</v>
      </c>
    </row>
    <row r="250" spans="1:8" x14ac:dyDescent="0.35">
      <c r="A250">
        <v>249</v>
      </c>
      <c r="B250" t="s">
        <v>26</v>
      </c>
      <c r="C250" t="s">
        <v>395</v>
      </c>
      <c r="D250" t="s">
        <v>1078</v>
      </c>
      <c r="E250" t="s">
        <v>396</v>
      </c>
      <c r="F250" t="s">
        <v>397</v>
      </c>
      <c r="G250" t="s">
        <v>23</v>
      </c>
      <c r="H250" t="s">
        <v>19</v>
      </c>
    </row>
    <row r="251" spans="1:8" x14ac:dyDescent="0.35">
      <c r="A251">
        <v>250</v>
      </c>
      <c r="B251" t="s">
        <v>26</v>
      </c>
      <c r="C251" t="s">
        <v>1315</v>
      </c>
      <c r="D251" t="s">
        <v>975</v>
      </c>
      <c r="E251" t="s">
        <v>77</v>
      </c>
      <c r="F251" t="s">
        <v>78</v>
      </c>
      <c r="G251" t="s">
        <v>23</v>
      </c>
      <c r="H251" t="s">
        <v>19</v>
      </c>
    </row>
    <row r="252" spans="1:8" x14ac:dyDescent="0.35">
      <c r="A252">
        <v>251</v>
      </c>
      <c r="B252" t="s">
        <v>26</v>
      </c>
      <c r="C252" t="s">
        <v>325</v>
      </c>
      <c r="D252" t="s">
        <v>1052</v>
      </c>
      <c r="E252" t="s">
        <v>326</v>
      </c>
      <c r="F252" t="s">
        <v>71</v>
      </c>
      <c r="G252" t="s">
        <v>23</v>
      </c>
      <c r="H252" t="s">
        <v>19</v>
      </c>
    </row>
    <row r="253" spans="1:8" x14ac:dyDescent="0.35">
      <c r="A253">
        <v>252</v>
      </c>
      <c r="B253" t="s">
        <v>26</v>
      </c>
      <c r="C253" t="s">
        <v>550</v>
      </c>
      <c r="D253" t="s">
        <v>1139</v>
      </c>
      <c r="E253" t="s">
        <v>551</v>
      </c>
      <c r="F253" t="s">
        <v>552</v>
      </c>
      <c r="G253" t="s">
        <v>23</v>
      </c>
      <c r="H253" t="s">
        <v>19</v>
      </c>
    </row>
    <row r="254" spans="1:8" x14ac:dyDescent="0.35">
      <c r="A254">
        <v>253</v>
      </c>
      <c r="B254" t="s">
        <v>26</v>
      </c>
      <c r="C254" t="s">
        <v>27</v>
      </c>
      <c r="D254" t="s">
        <v>957</v>
      </c>
      <c r="E254" t="s">
        <v>28</v>
      </c>
      <c r="F254" t="s">
        <v>28</v>
      </c>
      <c r="G254" t="s">
        <v>23</v>
      </c>
      <c r="H254" t="s">
        <v>19</v>
      </c>
    </row>
    <row r="255" spans="1:8" x14ac:dyDescent="0.35">
      <c r="A255">
        <v>254</v>
      </c>
      <c r="B255" t="s">
        <v>64</v>
      </c>
      <c r="C255" t="s">
        <v>876</v>
      </c>
      <c r="D255" t="s">
        <v>1271</v>
      </c>
      <c r="E255" t="s">
        <v>877</v>
      </c>
      <c r="F255" t="s">
        <v>878</v>
      </c>
      <c r="G255" t="s">
        <v>23</v>
      </c>
      <c r="H255" t="s">
        <v>19</v>
      </c>
    </row>
    <row r="256" spans="1:8" x14ac:dyDescent="0.35">
      <c r="A256">
        <v>255</v>
      </c>
      <c r="B256" t="s">
        <v>64</v>
      </c>
      <c r="C256" t="s">
        <v>738</v>
      </c>
      <c r="D256" t="s">
        <v>1216</v>
      </c>
      <c r="E256" t="s">
        <v>739</v>
      </c>
      <c r="F256" t="s">
        <v>740</v>
      </c>
      <c r="G256" t="s">
        <v>23</v>
      </c>
      <c r="H256" t="s">
        <v>19</v>
      </c>
    </row>
    <row r="257" spans="1:8" x14ac:dyDescent="0.35">
      <c r="A257">
        <v>256</v>
      </c>
      <c r="B257" t="s">
        <v>64</v>
      </c>
      <c r="C257" t="s">
        <v>65</v>
      </c>
      <c r="D257" t="s">
        <v>971</v>
      </c>
      <c r="E257" t="s">
        <v>66</v>
      </c>
      <c r="F257" t="s">
        <v>67</v>
      </c>
      <c r="G257" t="s">
        <v>23</v>
      </c>
      <c r="H257" t="s">
        <v>19</v>
      </c>
    </row>
    <row r="258" spans="1:8" x14ac:dyDescent="0.35">
      <c r="A258">
        <v>257</v>
      </c>
      <c r="B258" t="s">
        <v>17</v>
      </c>
      <c r="C258" t="s">
        <v>783</v>
      </c>
      <c r="D258" t="s">
        <v>1233</v>
      </c>
      <c r="E258" t="s">
        <v>784</v>
      </c>
      <c r="F258" t="s">
        <v>785</v>
      </c>
      <c r="G258" t="s">
        <v>23</v>
      </c>
      <c r="H258" t="s">
        <v>19</v>
      </c>
    </row>
    <row r="259" spans="1:8" x14ac:dyDescent="0.35">
      <c r="A259">
        <v>258</v>
      </c>
      <c r="B259" t="s">
        <v>1321</v>
      </c>
      <c r="C259" t="s">
        <v>1321</v>
      </c>
      <c r="D259" t="s">
        <v>1323</v>
      </c>
    </row>
  </sheetData>
  <autoFilter ref="A1:H258"/>
  <sortState ref="A2:H258">
    <sortCondition ref="B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G40" sqref="G40"/>
    </sheetView>
  </sheetViews>
  <sheetFormatPr defaultRowHeight="14.5" x14ac:dyDescent="0.35"/>
  <cols>
    <col min="1" max="1" width="4" bestFit="1" customWidth="1"/>
    <col min="2" max="2" width="13.453125" bestFit="1" customWidth="1"/>
    <col min="3" max="3" width="14" bestFit="1" customWidth="1"/>
    <col min="4" max="4" width="89.7265625" bestFit="1" customWidth="1"/>
    <col min="5" max="5" width="11" bestFit="1" customWidth="1"/>
    <col min="6" max="6" width="33.26953125" customWidth="1"/>
    <col min="7" max="7" width="40.1796875" bestFit="1" customWidth="1"/>
    <col min="8" max="8" width="19.26953125" bestFit="1" customWidth="1"/>
    <col min="9" max="9" width="16" bestFit="1" customWidth="1"/>
  </cols>
  <sheetData>
    <row r="1" spans="1:9" x14ac:dyDescent="0.25">
      <c r="A1" t="s">
        <v>0</v>
      </c>
      <c r="B1" t="s">
        <v>6</v>
      </c>
      <c r="C1" t="s">
        <v>7</v>
      </c>
      <c r="D1" t="s">
        <v>1300</v>
      </c>
      <c r="E1" t="s">
        <v>1331</v>
      </c>
      <c r="F1" t="s">
        <v>8</v>
      </c>
      <c r="G1" t="s">
        <v>9</v>
      </c>
      <c r="H1" t="s">
        <v>11</v>
      </c>
      <c r="I1" t="s">
        <v>12</v>
      </c>
    </row>
    <row r="2" spans="1:9" x14ac:dyDescent="0.25">
      <c r="A2">
        <v>0</v>
      </c>
      <c r="B2" s="38"/>
      <c r="E2" t="b">
        <v>0</v>
      </c>
    </row>
    <row r="3" spans="1:9" x14ac:dyDescent="0.25">
      <c r="A3">
        <v>1</v>
      </c>
      <c r="B3" t="s">
        <v>26</v>
      </c>
      <c r="D3" t="s">
        <v>974</v>
      </c>
      <c r="E3" t="b">
        <v>1</v>
      </c>
      <c r="F3" t="s">
        <v>76</v>
      </c>
      <c r="G3" t="s">
        <v>71</v>
      </c>
      <c r="H3" t="s">
        <v>16</v>
      </c>
      <c r="I3" t="s">
        <v>19</v>
      </c>
    </row>
    <row r="4" spans="1:9" x14ac:dyDescent="0.25">
      <c r="A4">
        <v>2</v>
      </c>
      <c r="B4" t="s">
        <v>490</v>
      </c>
      <c r="D4" t="s">
        <v>1115</v>
      </c>
      <c r="E4" t="b">
        <v>0</v>
      </c>
      <c r="F4" t="s">
        <v>491</v>
      </c>
      <c r="G4" t="s">
        <v>492</v>
      </c>
      <c r="H4" t="s">
        <v>16</v>
      </c>
      <c r="I4" t="s">
        <v>19</v>
      </c>
    </row>
    <row r="5" spans="1:9" x14ac:dyDescent="0.25">
      <c r="A5">
        <v>3</v>
      </c>
      <c r="B5" t="s">
        <v>79</v>
      </c>
      <c r="D5" t="s">
        <v>976</v>
      </c>
      <c r="E5" t="b">
        <v>0</v>
      </c>
      <c r="F5" t="s">
        <v>80</v>
      </c>
      <c r="G5" t="s">
        <v>81</v>
      </c>
      <c r="H5" t="s">
        <v>16</v>
      </c>
      <c r="I5" t="s">
        <v>54</v>
      </c>
    </row>
    <row r="6" spans="1:9" x14ac:dyDescent="0.25">
      <c r="A6">
        <v>4</v>
      </c>
      <c r="B6" t="s">
        <v>82</v>
      </c>
      <c r="D6" t="s">
        <v>977</v>
      </c>
      <c r="E6" t="b">
        <v>0</v>
      </c>
      <c r="F6" t="s">
        <v>83</v>
      </c>
      <c r="G6" t="s">
        <v>84</v>
      </c>
      <c r="H6" t="s">
        <v>16</v>
      </c>
      <c r="I6" t="s">
        <v>54</v>
      </c>
    </row>
    <row r="7" spans="1:9" x14ac:dyDescent="0.25">
      <c r="A7">
        <v>5</v>
      </c>
      <c r="B7" t="s">
        <v>52</v>
      </c>
      <c r="D7" t="s">
        <v>967</v>
      </c>
      <c r="E7" t="b">
        <v>0</v>
      </c>
      <c r="F7" t="s">
        <v>53</v>
      </c>
      <c r="H7" t="s">
        <v>31</v>
      </c>
      <c r="I7" t="s">
        <v>54</v>
      </c>
    </row>
    <row r="8" spans="1:9" x14ac:dyDescent="0.25">
      <c r="A8">
        <v>6</v>
      </c>
      <c r="B8" t="s">
        <v>90</v>
      </c>
      <c r="D8" t="s">
        <v>980</v>
      </c>
      <c r="E8" t="b">
        <v>0</v>
      </c>
      <c r="F8" t="s">
        <v>91</v>
      </c>
      <c r="H8" t="s">
        <v>16</v>
      </c>
      <c r="I8" t="s">
        <v>54</v>
      </c>
    </row>
    <row r="9" spans="1:9" x14ac:dyDescent="0.25">
      <c r="A9">
        <v>7</v>
      </c>
      <c r="B9" t="s">
        <v>17</v>
      </c>
      <c r="D9" t="s">
        <v>954</v>
      </c>
      <c r="E9" t="b">
        <v>1</v>
      </c>
      <c r="F9" t="s">
        <v>18</v>
      </c>
      <c r="H9" t="s">
        <v>16</v>
      </c>
      <c r="I9" t="s">
        <v>19</v>
      </c>
    </row>
    <row r="10" spans="1:9" x14ac:dyDescent="0.25">
      <c r="A10">
        <v>8</v>
      </c>
      <c r="B10" t="s">
        <v>515</v>
      </c>
      <c r="D10" t="s">
        <v>1124</v>
      </c>
      <c r="E10" t="b">
        <v>0</v>
      </c>
      <c r="F10" t="s">
        <v>516</v>
      </c>
      <c r="G10" t="s">
        <v>517</v>
      </c>
      <c r="H10" t="s">
        <v>16</v>
      </c>
      <c r="I10" t="s">
        <v>19</v>
      </c>
    </row>
    <row r="11" spans="1:9" x14ac:dyDescent="0.25">
      <c r="A11">
        <v>9</v>
      </c>
      <c r="B11" t="s">
        <v>64</v>
      </c>
      <c r="D11" t="s">
        <v>1173</v>
      </c>
      <c r="E11" t="b">
        <v>1</v>
      </c>
      <c r="F11" t="s">
        <v>636</v>
      </c>
      <c r="H11" t="s">
        <v>16</v>
      </c>
      <c r="I11" t="s">
        <v>19</v>
      </c>
    </row>
    <row r="12" spans="1:9" x14ac:dyDescent="0.25">
      <c r="A12">
        <v>10</v>
      </c>
      <c r="B12" t="s">
        <v>13</v>
      </c>
      <c r="D12" t="s">
        <v>953</v>
      </c>
      <c r="E12" t="b">
        <v>1</v>
      </c>
      <c r="F12" t="s">
        <v>14</v>
      </c>
      <c r="G12" t="s">
        <v>15</v>
      </c>
      <c r="H12" t="s">
        <v>16</v>
      </c>
    </row>
    <row r="13" spans="1:9" x14ac:dyDescent="0.25">
      <c r="A13">
        <v>11</v>
      </c>
      <c r="B13" t="s">
        <v>633</v>
      </c>
      <c r="D13" t="s">
        <v>1172</v>
      </c>
      <c r="E13" t="b">
        <v>0</v>
      </c>
      <c r="F13" t="s">
        <v>634</v>
      </c>
      <c r="G13" t="s">
        <v>635</v>
      </c>
      <c r="H13" t="s">
        <v>31</v>
      </c>
      <c r="I13" t="s">
        <v>19</v>
      </c>
    </row>
    <row r="14" spans="1:9" x14ac:dyDescent="0.25">
      <c r="A14">
        <v>12</v>
      </c>
      <c r="B14" t="s">
        <v>60</v>
      </c>
      <c r="D14" t="s">
        <v>1157</v>
      </c>
      <c r="E14" t="b">
        <v>1</v>
      </c>
      <c r="F14" t="s">
        <v>596</v>
      </c>
      <c r="H14" t="s">
        <v>16</v>
      </c>
      <c r="I14" t="s">
        <v>19</v>
      </c>
    </row>
    <row r="15" spans="1:9" x14ac:dyDescent="0.25">
      <c r="A15">
        <v>13</v>
      </c>
      <c r="B15" t="s">
        <v>820</v>
      </c>
      <c r="D15" t="s">
        <v>1249</v>
      </c>
      <c r="E15" t="b">
        <v>0</v>
      </c>
      <c r="F15" t="s">
        <v>821</v>
      </c>
      <c r="G15" t="s">
        <v>822</v>
      </c>
      <c r="H15" t="s">
        <v>16</v>
      </c>
      <c r="I15" t="s">
        <v>19</v>
      </c>
    </row>
    <row r="16" spans="1:9" x14ac:dyDescent="0.25">
      <c r="A16">
        <v>14</v>
      </c>
      <c r="B16" t="s">
        <v>588</v>
      </c>
      <c r="D16" t="s">
        <v>1255</v>
      </c>
      <c r="E16" t="b">
        <v>1</v>
      </c>
      <c r="F16" t="s">
        <v>836</v>
      </c>
      <c r="H16" t="s">
        <v>16</v>
      </c>
      <c r="I16" t="s">
        <v>19</v>
      </c>
    </row>
    <row r="17" spans="1:9" x14ac:dyDescent="0.25">
      <c r="A17">
        <v>15</v>
      </c>
      <c r="B17" t="s">
        <v>85</v>
      </c>
      <c r="D17" t="s">
        <v>978</v>
      </c>
      <c r="E17" t="b">
        <v>0</v>
      </c>
      <c r="F17" t="s">
        <v>86</v>
      </c>
      <c r="G17" t="s">
        <v>87</v>
      </c>
      <c r="H17" t="s">
        <v>16</v>
      </c>
      <c r="I17" t="s">
        <v>54</v>
      </c>
    </row>
    <row r="18" spans="1:9" x14ac:dyDescent="0.25">
      <c r="A18">
        <v>16</v>
      </c>
      <c r="B18" t="s">
        <v>68</v>
      </c>
      <c r="D18" t="s">
        <v>979</v>
      </c>
      <c r="E18" t="b">
        <v>1</v>
      </c>
      <c r="F18" t="s">
        <v>88</v>
      </c>
      <c r="G18" t="s">
        <v>89</v>
      </c>
      <c r="H18" t="s">
        <v>16</v>
      </c>
      <c r="I18" t="s">
        <v>54</v>
      </c>
    </row>
  </sheetData>
  <autoFilter ref="A1:I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3"/>
  <sheetViews>
    <sheetView topLeftCell="A298" workbookViewId="0">
      <selection activeCell="B327" sqref="B327"/>
    </sheetView>
  </sheetViews>
  <sheetFormatPr defaultRowHeight="14.5" x14ac:dyDescent="0.35"/>
  <cols>
    <col min="1" max="1" width="10.453125" bestFit="1" customWidth="1"/>
    <col min="2" max="2" width="89.7265625" bestFit="1" customWidth="1"/>
    <col min="3" max="3" width="10.453125" bestFit="1" customWidth="1"/>
  </cols>
  <sheetData>
    <row r="1" spans="1:3" s="15" customFormat="1" ht="15" x14ac:dyDescent="0.25">
      <c r="A1" s="15" t="s">
        <v>1334</v>
      </c>
      <c r="B1" s="15" t="s">
        <v>952</v>
      </c>
      <c r="C1" s="15" t="s">
        <v>1335</v>
      </c>
    </row>
    <row r="2" spans="1:3" ht="15" x14ac:dyDescent="0.25">
      <c r="A2" t="s">
        <v>52</v>
      </c>
      <c r="B2" t="s">
        <v>967</v>
      </c>
      <c r="C2" t="s">
        <v>52</v>
      </c>
    </row>
    <row r="3" spans="1:3" ht="15" x14ac:dyDescent="0.25">
      <c r="A3" t="s">
        <v>82</v>
      </c>
      <c r="B3" t="s">
        <v>977</v>
      </c>
      <c r="C3" t="s">
        <v>82</v>
      </c>
    </row>
    <row r="4" spans="1:3" ht="15" x14ac:dyDescent="0.25">
      <c r="A4" t="s">
        <v>79</v>
      </c>
      <c r="B4" t="s">
        <v>976</v>
      </c>
      <c r="C4" t="s">
        <v>79</v>
      </c>
    </row>
    <row r="5" spans="1:3" ht="15" x14ac:dyDescent="0.25">
      <c r="A5" t="s">
        <v>85</v>
      </c>
      <c r="B5" t="s">
        <v>978</v>
      </c>
      <c r="C5" t="s">
        <v>85</v>
      </c>
    </row>
    <row r="6" spans="1:3" ht="15" x14ac:dyDescent="0.25">
      <c r="A6" t="s">
        <v>68</v>
      </c>
      <c r="B6" t="s">
        <v>979</v>
      </c>
      <c r="C6" t="s">
        <v>68</v>
      </c>
    </row>
    <row r="7" spans="1:3" ht="15" x14ac:dyDescent="0.25">
      <c r="A7" t="s">
        <v>90</v>
      </c>
      <c r="B7" t="s">
        <v>980</v>
      </c>
      <c r="C7" t="s">
        <v>90</v>
      </c>
    </row>
    <row r="8" spans="1:3" ht="15" x14ac:dyDescent="0.25">
      <c r="A8" t="s">
        <v>558</v>
      </c>
      <c r="B8" t="s">
        <v>1143</v>
      </c>
      <c r="C8" t="s">
        <v>558</v>
      </c>
    </row>
    <row r="9" spans="1:3" ht="15" x14ac:dyDescent="0.25">
      <c r="A9" t="s">
        <v>741</v>
      </c>
      <c r="B9" t="s">
        <v>1217</v>
      </c>
      <c r="C9" t="s">
        <v>741</v>
      </c>
    </row>
    <row r="10" spans="1:3" ht="15" x14ac:dyDescent="0.25">
      <c r="A10" t="s">
        <v>735</v>
      </c>
      <c r="B10" t="s">
        <v>1215</v>
      </c>
      <c r="C10" t="s">
        <v>735</v>
      </c>
    </row>
    <row r="11" spans="1:3" ht="15" x14ac:dyDescent="0.25">
      <c r="A11" t="s">
        <v>697</v>
      </c>
      <c r="B11" t="s">
        <v>1200</v>
      </c>
      <c r="C11" t="s">
        <v>697</v>
      </c>
    </row>
    <row r="12" spans="1:3" ht="15" x14ac:dyDescent="0.25">
      <c r="A12" t="s">
        <v>947</v>
      </c>
      <c r="B12" t="s">
        <v>1299</v>
      </c>
      <c r="C12" t="s">
        <v>947</v>
      </c>
    </row>
    <row r="13" spans="1:3" ht="15" x14ac:dyDescent="0.25">
      <c r="A13" t="s">
        <v>524</v>
      </c>
      <c r="B13" t="s">
        <v>1128</v>
      </c>
      <c r="C13" t="s">
        <v>524</v>
      </c>
    </row>
    <row r="14" spans="1:3" ht="15" x14ac:dyDescent="0.25">
      <c r="A14" t="s">
        <v>716</v>
      </c>
      <c r="B14" t="s">
        <v>1207</v>
      </c>
      <c r="C14" t="s">
        <v>716</v>
      </c>
    </row>
    <row r="15" spans="1:3" ht="15" x14ac:dyDescent="0.25">
      <c r="A15" t="s">
        <v>803</v>
      </c>
      <c r="B15" t="s">
        <v>1242</v>
      </c>
      <c r="C15" t="s">
        <v>803</v>
      </c>
    </row>
    <row r="16" spans="1:3" ht="15" x14ac:dyDescent="0.25">
      <c r="A16" t="s">
        <v>750</v>
      </c>
      <c r="B16" t="s">
        <v>1221</v>
      </c>
      <c r="C16" t="s">
        <v>750</v>
      </c>
    </row>
    <row r="17" spans="1:3" ht="15" x14ac:dyDescent="0.25">
      <c r="A17" t="s">
        <v>743</v>
      </c>
      <c r="B17" t="s">
        <v>1218</v>
      </c>
      <c r="C17" t="s">
        <v>743</v>
      </c>
    </row>
    <row r="18" spans="1:3" ht="15" x14ac:dyDescent="0.25">
      <c r="A18" t="s">
        <v>476</v>
      </c>
      <c r="B18" t="s">
        <v>1110</v>
      </c>
      <c r="C18" t="s">
        <v>476</v>
      </c>
    </row>
    <row r="19" spans="1:3" ht="15" x14ac:dyDescent="0.25">
      <c r="A19" t="s">
        <v>443</v>
      </c>
      <c r="B19" t="s">
        <v>1098</v>
      </c>
      <c r="C19" t="s">
        <v>443</v>
      </c>
    </row>
    <row r="20" spans="1:3" ht="15" x14ac:dyDescent="0.25">
      <c r="A20" t="s">
        <v>369</v>
      </c>
      <c r="B20" t="s">
        <v>1069</v>
      </c>
      <c r="C20" t="s">
        <v>369</v>
      </c>
    </row>
    <row r="21" spans="1:3" ht="15" x14ac:dyDescent="0.25">
      <c r="A21" t="s">
        <v>279</v>
      </c>
      <c r="B21" t="s">
        <v>1036</v>
      </c>
      <c r="C21" t="s">
        <v>279</v>
      </c>
    </row>
    <row r="22" spans="1:3" ht="15" x14ac:dyDescent="0.25">
      <c r="A22" t="s">
        <v>780</v>
      </c>
      <c r="B22" t="s">
        <v>1232</v>
      </c>
      <c r="C22" t="s">
        <v>780</v>
      </c>
    </row>
    <row r="23" spans="1:3" ht="15" x14ac:dyDescent="0.25">
      <c r="A23" t="s">
        <v>778</v>
      </c>
      <c r="B23" t="s">
        <v>1231</v>
      </c>
      <c r="C23" t="s">
        <v>778</v>
      </c>
    </row>
    <row r="24" spans="1:3" ht="15" x14ac:dyDescent="0.25">
      <c r="A24" t="s">
        <v>903</v>
      </c>
      <c r="B24" t="s">
        <v>1280</v>
      </c>
      <c r="C24" t="s">
        <v>903</v>
      </c>
    </row>
    <row r="25" spans="1:3" ht="15" x14ac:dyDescent="0.25">
      <c r="A25" t="s">
        <v>753</v>
      </c>
      <c r="B25" t="s">
        <v>1222</v>
      </c>
      <c r="C25" t="s">
        <v>753</v>
      </c>
    </row>
    <row r="26" spans="1:3" ht="15" x14ac:dyDescent="0.25">
      <c r="A26" t="s">
        <v>854</v>
      </c>
      <c r="B26" t="s">
        <v>1263</v>
      </c>
      <c r="C26" t="s">
        <v>854</v>
      </c>
    </row>
    <row r="27" spans="1:3" ht="15" x14ac:dyDescent="0.25">
      <c r="A27" t="s">
        <v>50</v>
      </c>
      <c r="B27" t="s">
        <v>966</v>
      </c>
      <c r="C27" t="s">
        <v>50</v>
      </c>
    </row>
    <row r="28" spans="1:3" ht="15" x14ac:dyDescent="0.25">
      <c r="A28" t="s">
        <v>282</v>
      </c>
      <c r="B28" t="s">
        <v>1037</v>
      </c>
      <c r="C28" t="s">
        <v>282</v>
      </c>
    </row>
    <row r="29" spans="1:3" ht="15" x14ac:dyDescent="0.25">
      <c r="A29" t="s">
        <v>57</v>
      </c>
      <c r="B29" t="s">
        <v>969</v>
      </c>
      <c r="C29" t="s">
        <v>57</v>
      </c>
    </row>
    <row r="30" spans="1:3" ht="15" x14ac:dyDescent="0.25">
      <c r="A30" t="s">
        <v>378</v>
      </c>
      <c r="B30" t="s">
        <v>1072</v>
      </c>
      <c r="C30" t="s">
        <v>378</v>
      </c>
    </row>
    <row r="31" spans="1:3" ht="15" x14ac:dyDescent="0.25">
      <c r="A31" t="s">
        <v>179</v>
      </c>
      <c r="B31" t="s">
        <v>1006</v>
      </c>
      <c r="C31" t="s">
        <v>179</v>
      </c>
    </row>
    <row r="32" spans="1:3" ht="15" x14ac:dyDescent="0.25">
      <c r="A32" t="s">
        <v>545</v>
      </c>
      <c r="B32" t="s">
        <v>1137</v>
      </c>
      <c r="C32" t="s">
        <v>545</v>
      </c>
    </row>
    <row r="33" spans="1:3" ht="15" x14ac:dyDescent="0.25">
      <c r="A33" t="s">
        <v>200</v>
      </c>
      <c r="B33" t="s">
        <v>1012</v>
      </c>
      <c r="C33" t="s">
        <v>200</v>
      </c>
    </row>
    <row r="34" spans="1:3" ht="15" x14ac:dyDescent="0.25">
      <c r="A34" t="s">
        <v>659</v>
      </c>
      <c r="B34" t="s">
        <v>1185</v>
      </c>
      <c r="C34" t="s">
        <v>659</v>
      </c>
    </row>
    <row r="35" spans="1:3" ht="15" x14ac:dyDescent="0.25">
      <c r="A35" t="s">
        <v>47</v>
      </c>
      <c r="B35" t="s">
        <v>965</v>
      </c>
      <c r="C35" t="s">
        <v>47</v>
      </c>
    </row>
    <row r="36" spans="1:3" ht="15" x14ac:dyDescent="0.25">
      <c r="A36" t="s">
        <v>230</v>
      </c>
      <c r="B36" t="s">
        <v>1021</v>
      </c>
      <c r="C36" t="s">
        <v>230</v>
      </c>
    </row>
    <row r="37" spans="1:3" ht="15" x14ac:dyDescent="0.25">
      <c r="A37" t="s">
        <v>446</v>
      </c>
      <c r="B37" t="s">
        <v>1099</v>
      </c>
      <c r="C37" t="s">
        <v>446</v>
      </c>
    </row>
    <row r="38" spans="1:3" ht="15" x14ac:dyDescent="0.25">
      <c r="A38" t="s">
        <v>42</v>
      </c>
      <c r="B38" t="s">
        <v>963</v>
      </c>
      <c r="C38" t="s">
        <v>42</v>
      </c>
    </row>
    <row r="39" spans="1:3" ht="15" x14ac:dyDescent="0.25">
      <c r="A39" t="s">
        <v>338</v>
      </c>
      <c r="B39" t="s">
        <v>1057</v>
      </c>
      <c r="C39" t="s">
        <v>338</v>
      </c>
    </row>
    <row r="40" spans="1:3" ht="15" x14ac:dyDescent="0.25">
      <c r="A40" t="s">
        <v>453</v>
      </c>
      <c r="B40" t="s">
        <v>1101</v>
      </c>
      <c r="C40" t="s">
        <v>453</v>
      </c>
    </row>
    <row r="41" spans="1:3" ht="15" x14ac:dyDescent="0.25">
      <c r="A41" t="s">
        <v>700</v>
      </c>
      <c r="B41" t="s">
        <v>1201</v>
      </c>
      <c r="C41" t="s">
        <v>700</v>
      </c>
    </row>
    <row r="42" spans="1:3" ht="15" x14ac:dyDescent="0.25">
      <c r="A42" t="s">
        <v>398</v>
      </c>
      <c r="B42" t="s">
        <v>1079</v>
      </c>
      <c r="C42" t="s">
        <v>398</v>
      </c>
    </row>
    <row r="43" spans="1:3" ht="15" x14ac:dyDescent="0.25">
      <c r="A43" t="s">
        <v>452</v>
      </c>
      <c r="B43" t="s">
        <v>1100</v>
      </c>
      <c r="C43" t="s">
        <v>452</v>
      </c>
    </row>
    <row r="44" spans="1:3" ht="15" x14ac:dyDescent="0.25">
      <c r="A44" t="s">
        <v>575</v>
      </c>
      <c r="B44" t="s">
        <v>1149</v>
      </c>
      <c r="C44" t="s">
        <v>575</v>
      </c>
    </row>
    <row r="45" spans="1:3" ht="15" x14ac:dyDescent="0.25">
      <c r="A45" t="s">
        <v>837</v>
      </c>
      <c r="B45" t="s">
        <v>1256</v>
      </c>
      <c r="C45" t="s">
        <v>837</v>
      </c>
    </row>
    <row r="46" spans="1:3" ht="15" x14ac:dyDescent="0.25">
      <c r="A46" t="s">
        <v>730</v>
      </c>
      <c r="B46" t="s">
        <v>1212</v>
      </c>
      <c r="C46" t="s">
        <v>730</v>
      </c>
    </row>
    <row r="47" spans="1:3" ht="15" x14ac:dyDescent="0.25">
      <c r="A47" t="s">
        <v>105</v>
      </c>
      <c r="B47" t="s">
        <v>985</v>
      </c>
      <c r="C47" t="s">
        <v>105</v>
      </c>
    </row>
    <row r="48" spans="1:3" ht="15" x14ac:dyDescent="0.25">
      <c r="A48" t="s">
        <v>540</v>
      </c>
      <c r="B48" t="s">
        <v>1135</v>
      </c>
      <c r="C48" t="s">
        <v>540</v>
      </c>
    </row>
    <row r="49" spans="1:3" ht="15" x14ac:dyDescent="0.25">
      <c r="A49" t="s">
        <v>241</v>
      </c>
      <c r="B49" t="s">
        <v>1024</v>
      </c>
      <c r="C49" t="s">
        <v>241</v>
      </c>
    </row>
    <row r="50" spans="1:3" ht="15" x14ac:dyDescent="0.25">
      <c r="A50" t="s">
        <v>193</v>
      </c>
      <c r="B50" t="s">
        <v>1010</v>
      </c>
      <c r="C50" t="s">
        <v>193</v>
      </c>
    </row>
    <row r="51" spans="1:3" ht="15" x14ac:dyDescent="0.25">
      <c r="A51" t="s">
        <v>189</v>
      </c>
      <c r="B51" t="s">
        <v>1009</v>
      </c>
      <c r="C51" t="s">
        <v>189</v>
      </c>
    </row>
    <row r="52" spans="1:3" ht="15" x14ac:dyDescent="0.25">
      <c r="A52" t="s">
        <v>158</v>
      </c>
      <c r="B52" t="s">
        <v>1000</v>
      </c>
      <c r="C52" t="s">
        <v>158</v>
      </c>
    </row>
    <row r="53" spans="1:3" ht="15" x14ac:dyDescent="0.25">
      <c r="A53" t="s">
        <v>150</v>
      </c>
      <c r="B53" t="s">
        <v>998</v>
      </c>
      <c r="C53" t="s">
        <v>150</v>
      </c>
    </row>
    <row r="54" spans="1:3" ht="15" x14ac:dyDescent="0.25">
      <c r="A54" t="s">
        <v>923</v>
      </c>
      <c r="B54" t="s">
        <v>1288</v>
      </c>
      <c r="C54" t="s">
        <v>923</v>
      </c>
    </row>
    <row r="55" spans="1:3" ht="15" x14ac:dyDescent="0.25">
      <c r="A55" t="s">
        <v>522</v>
      </c>
      <c r="B55" t="s">
        <v>1127</v>
      </c>
      <c r="C55" t="s">
        <v>522</v>
      </c>
    </row>
    <row r="56" spans="1:3" ht="15" x14ac:dyDescent="0.25">
      <c r="A56" t="s">
        <v>925</v>
      </c>
      <c r="B56" t="s">
        <v>1289</v>
      </c>
      <c r="C56" t="s">
        <v>925</v>
      </c>
    </row>
    <row r="57" spans="1:3" ht="15" x14ac:dyDescent="0.25">
      <c r="A57" t="s">
        <v>920</v>
      </c>
      <c r="B57" t="s">
        <v>1287</v>
      </c>
      <c r="C57" t="s">
        <v>920</v>
      </c>
    </row>
    <row r="58" spans="1:3" ht="15" x14ac:dyDescent="0.25">
      <c r="A58" t="s">
        <v>519</v>
      </c>
      <c r="B58" t="s">
        <v>1126</v>
      </c>
      <c r="C58" t="s">
        <v>519</v>
      </c>
    </row>
    <row r="59" spans="1:3" ht="15" x14ac:dyDescent="0.25">
      <c r="A59" t="s">
        <v>897</v>
      </c>
      <c r="B59" t="s">
        <v>1278</v>
      </c>
      <c r="C59" t="s">
        <v>897</v>
      </c>
    </row>
    <row r="60" spans="1:3" ht="15" x14ac:dyDescent="0.25">
      <c r="A60" t="s">
        <v>685</v>
      </c>
      <c r="B60" t="s">
        <v>1196</v>
      </c>
      <c r="C60" t="s">
        <v>685</v>
      </c>
    </row>
    <row r="61" spans="1:3" ht="15" x14ac:dyDescent="0.25">
      <c r="A61" t="s">
        <v>364</v>
      </c>
      <c r="B61" t="s">
        <v>1067</v>
      </c>
      <c r="C61" t="s">
        <v>364</v>
      </c>
    </row>
    <row r="62" spans="1:3" ht="15" x14ac:dyDescent="0.25">
      <c r="A62" t="s">
        <v>481</v>
      </c>
      <c r="B62" t="s">
        <v>1112</v>
      </c>
      <c r="C62" t="s">
        <v>481</v>
      </c>
    </row>
    <row r="63" spans="1:3" ht="15" x14ac:dyDescent="0.25">
      <c r="A63" t="s">
        <v>169</v>
      </c>
      <c r="B63" t="s">
        <v>1003</v>
      </c>
      <c r="C63" t="s">
        <v>169</v>
      </c>
    </row>
    <row r="64" spans="1:3" ht="15" x14ac:dyDescent="0.25">
      <c r="A64" t="s">
        <v>237</v>
      </c>
      <c r="B64" t="s">
        <v>1023</v>
      </c>
      <c r="C64" t="s">
        <v>237</v>
      </c>
    </row>
    <row r="65" spans="1:3" ht="15" x14ac:dyDescent="0.25">
      <c r="A65" t="s">
        <v>327</v>
      </c>
      <c r="B65" t="s">
        <v>1053</v>
      </c>
      <c r="C65" t="s">
        <v>327</v>
      </c>
    </row>
    <row r="66" spans="1:3" ht="15" x14ac:dyDescent="0.25">
      <c r="A66" t="s">
        <v>688</v>
      </c>
      <c r="B66" t="s">
        <v>1197</v>
      </c>
      <c r="C66" t="s">
        <v>688</v>
      </c>
    </row>
    <row r="67" spans="1:3" ht="15" x14ac:dyDescent="0.25">
      <c r="A67" t="s">
        <v>251</v>
      </c>
      <c r="B67" t="s">
        <v>1027</v>
      </c>
      <c r="C67" t="s">
        <v>251</v>
      </c>
    </row>
    <row r="68" spans="1:3" ht="15" x14ac:dyDescent="0.25">
      <c r="A68" t="s">
        <v>566</v>
      </c>
      <c r="B68" t="s">
        <v>1146</v>
      </c>
      <c r="C68" t="s">
        <v>566</v>
      </c>
    </row>
    <row r="69" spans="1:3" ht="15" x14ac:dyDescent="0.25">
      <c r="A69" t="s">
        <v>843</v>
      </c>
      <c r="B69" t="s">
        <v>1259</v>
      </c>
      <c r="C69" t="s">
        <v>843</v>
      </c>
    </row>
    <row r="70" spans="1:3" ht="15" x14ac:dyDescent="0.25">
      <c r="A70" t="s">
        <v>670</v>
      </c>
      <c r="B70" t="s">
        <v>1191</v>
      </c>
      <c r="C70" t="s">
        <v>670</v>
      </c>
    </row>
    <row r="71" spans="1:3" ht="15" x14ac:dyDescent="0.25">
      <c r="A71" t="s">
        <v>891</v>
      </c>
      <c r="B71" t="s">
        <v>1276</v>
      </c>
      <c r="C71" t="s">
        <v>891</v>
      </c>
    </row>
    <row r="72" spans="1:3" ht="15" x14ac:dyDescent="0.25">
      <c r="A72" t="s">
        <v>142</v>
      </c>
      <c r="B72" t="s">
        <v>996</v>
      </c>
      <c r="C72" t="s">
        <v>142</v>
      </c>
    </row>
    <row r="73" spans="1:3" ht="15" x14ac:dyDescent="0.25">
      <c r="A73" t="s">
        <v>800</v>
      </c>
      <c r="B73" t="s">
        <v>1241</v>
      </c>
      <c r="C73" t="s">
        <v>800</v>
      </c>
    </row>
    <row r="74" spans="1:3" ht="15" x14ac:dyDescent="0.25">
      <c r="A74" t="s">
        <v>838</v>
      </c>
      <c r="B74" t="s">
        <v>1257</v>
      </c>
      <c r="C74" t="s">
        <v>838</v>
      </c>
    </row>
    <row r="75" spans="1:3" ht="15" x14ac:dyDescent="0.25">
      <c r="A75" t="s">
        <v>806</v>
      </c>
      <c r="B75" t="s">
        <v>1243</v>
      </c>
      <c r="C75" t="s">
        <v>806</v>
      </c>
    </row>
    <row r="76" spans="1:3" ht="15" x14ac:dyDescent="0.25">
      <c r="A76" t="s">
        <v>431</v>
      </c>
      <c r="B76" t="s">
        <v>1093</v>
      </c>
      <c r="C76" t="s">
        <v>431</v>
      </c>
    </row>
    <row r="77" spans="1:3" ht="15" x14ac:dyDescent="0.25">
      <c r="A77" t="s">
        <v>606</v>
      </c>
      <c r="B77" t="s">
        <v>1161</v>
      </c>
      <c r="C77" t="s">
        <v>606</v>
      </c>
    </row>
    <row r="78" spans="1:3" ht="15" x14ac:dyDescent="0.25">
      <c r="A78" t="s">
        <v>185</v>
      </c>
      <c r="B78" t="s">
        <v>1008</v>
      </c>
      <c r="C78" t="s">
        <v>185</v>
      </c>
    </row>
    <row r="79" spans="1:3" ht="15" x14ac:dyDescent="0.25">
      <c r="A79" t="s">
        <v>811</v>
      </c>
      <c r="B79" t="s">
        <v>1245</v>
      </c>
      <c r="C79" t="s">
        <v>811</v>
      </c>
    </row>
    <row r="80" spans="1:3" ht="15" x14ac:dyDescent="0.25">
      <c r="A80" t="s">
        <v>929</v>
      </c>
      <c r="B80" t="s">
        <v>1291</v>
      </c>
      <c r="C80" t="s">
        <v>929</v>
      </c>
    </row>
    <row r="81" spans="1:3" ht="15" x14ac:dyDescent="0.25">
      <c r="A81" t="s">
        <v>154</v>
      </c>
      <c r="B81" t="s">
        <v>999</v>
      </c>
      <c r="C81" t="s">
        <v>154</v>
      </c>
    </row>
    <row r="82" spans="1:3" ht="15" x14ac:dyDescent="0.25">
      <c r="A82" t="s">
        <v>682</v>
      </c>
      <c r="B82" t="s">
        <v>1195</v>
      </c>
      <c r="C82" t="s">
        <v>682</v>
      </c>
    </row>
    <row r="83" spans="1:3" ht="15" x14ac:dyDescent="0.25">
      <c r="A83" t="s">
        <v>775</v>
      </c>
      <c r="B83" t="s">
        <v>1230</v>
      </c>
      <c r="C83" t="s">
        <v>775</v>
      </c>
    </row>
    <row r="84" spans="1:3" ht="15" x14ac:dyDescent="0.25">
      <c r="A84" t="s">
        <v>389</v>
      </c>
      <c r="B84" t="s">
        <v>1076</v>
      </c>
      <c r="C84" t="s">
        <v>389</v>
      </c>
    </row>
    <row r="85" spans="1:3" ht="15" x14ac:dyDescent="0.25">
      <c r="A85" t="s">
        <v>294</v>
      </c>
      <c r="B85" t="s">
        <v>1041</v>
      </c>
      <c r="C85" t="s">
        <v>294</v>
      </c>
    </row>
    <row r="86" spans="1:3" ht="15" x14ac:dyDescent="0.25">
      <c r="A86" t="s">
        <v>344</v>
      </c>
      <c r="B86" t="s">
        <v>1059</v>
      </c>
      <c r="C86" t="s">
        <v>344</v>
      </c>
    </row>
    <row r="87" spans="1:3" ht="15" x14ac:dyDescent="0.25">
      <c r="A87" t="s">
        <v>473</v>
      </c>
      <c r="B87" t="s">
        <v>1109</v>
      </c>
      <c r="C87" t="s">
        <v>473</v>
      </c>
    </row>
    <row r="88" spans="1:3" ht="15" x14ac:dyDescent="0.25">
      <c r="A88" t="s">
        <v>285</v>
      </c>
      <c r="B88" t="s">
        <v>1038</v>
      </c>
      <c r="C88" t="s">
        <v>285</v>
      </c>
    </row>
    <row r="89" spans="1:3" ht="15" x14ac:dyDescent="0.25">
      <c r="A89" t="s">
        <v>815</v>
      </c>
      <c r="B89" t="s">
        <v>1247</v>
      </c>
      <c r="C89" t="s">
        <v>815</v>
      </c>
    </row>
    <row r="90" spans="1:3" ht="15" x14ac:dyDescent="0.25">
      <c r="A90" t="s">
        <v>356</v>
      </c>
      <c r="B90" t="s">
        <v>1064</v>
      </c>
      <c r="C90" t="s">
        <v>356</v>
      </c>
    </row>
    <row r="91" spans="1:3" ht="15" x14ac:dyDescent="0.25">
      <c r="A91" t="s">
        <v>691</v>
      </c>
      <c r="B91" t="s">
        <v>1198</v>
      </c>
      <c r="C91" t="s">
        <v>691</v>
      </c>
    </row>
    <row r="92" spans="1:3" ht="15" x14ac:dyDescent="0.25">
      <c r="A92" t="s">
        <v>764</v>
      </c>
      <c r="B92" t="s">
        <v>1226</v>
      </c>
      <c r="C92" t="s">
        <v>764</v>
      </c>
    </row>
    <row r="93" spans="1:3" ht="15" x14ac:dyDescent="0.25">
      <c r="A93" t="s">
        <v>429</v>
      </c>
      <c r="B93" t="s">
        <v>1092</v>
      </c>
      <c r="C93" t="s">
        <v>429</v>
      </c>
    </row>
    <row r="94" spans="1:3" ht="15" x14ac:dyDescent="0.25">
      <c r="A94" t="s">
        <v>618</v>
      </c>
      <c r="B94" t="s">
        <v>1166</v>
      </c>
      <c r="C94" t="s">
        <v>618</v>
      </c>
    </row>
    <row r="95" spans="1:3" ht="15" x14ac:dyDescent="0.25">
      <c r="A95" t="s">
        <v>578</v>
      </c>
      <c r="B95" t="s">
        <v>1150</v>
      </c>
      <c r="C95" t="s">
        <v>578</v>
      </c>
    </row>
    <row r="96" spans="1:3" ht="15" x14ac:dyDescent="0.25">
      <c r="A96" t="s">
        <v>591</v>
      </c>
      <c r="B96" t="s">
        <v>1154</v>
      </c>
      <c r="C96" t="s">
        <v>591</v>
      </c>
    </row>
    <row r="97" spans="1:3" ht="15" x14ac:dyDescent="0.25">
      <c r="A97" t="s">
        <v>222</v>
      </c>
      <c r="B97" t="s">
        <v>1019</v>
      </c>
      <c r="C97" t="s">
        <v>222</v>
      </c>
    </row>
    <row r="98" spans="1:3" ht="15" x14ac:dyDescent="0.25">
      <c r="A98" t="s">
        <v>1312</v>
      </c>
      <c r="B98" t="s">
        <v>1246</v>
      </c>
      <c r="C98" s="1" t="s">
        <v>136</v>
      </c>
    </row>
    <row r="99" spans="1:3" ht="15" x14ac:dyDescent="0.25">
      <c r="A99" t="s">
        <v>1313</v>
      </c>
      <c r="B99" t="s">
        <v>1239</v>
      </c>
      <c r="C99" s="1" t="s">
        <v>136</v>
      </c>
    </row>
    <row r="100" spans="1:3" ht="15" x14ac:dyDescent="0.25">
      <c r="A100" t="s">
        <v>1314</v>
      </c>
      <c r="B100" t="s">
        <v>956</v>
      </c>
      <c r="C100" s="1" t="s">
        <v>13</v>
      </c>
    </row>
    <row r="101" spans="1:3" ht="15" x14ac:dyDescent="0.25">
      <c r="A101" t="s">
        <v>1315</v>
      </c>
      <c r="B101" t="s">
        <v>975</v>
      </c>
      <c r="C101" s="1" t="s">
        <v>26</v>
      </c>
    </row>
    <row r="102" spans="1:3" ht="15" x14ac:dyDescent="0.25">
      <c r="A102" t="s">
        <v>69</v>
      </c>
      <c r="B102" t="s">
        <v>972</v>
      </c>
      <c r="C102" t="s">
        <v>69</v>
      </c>
    </row>
    <row r="103" spans="1:3" ht="15" x14ac:dyDescent="0.25">
      <c r="A103" t="s">
        <v>703</v>
      </c>
      <c r="B103" t="s">
        <v>1202</v>
      </c>
      <c r="C103" t="s">
        <v>703</v>
      </c>
    </row>
    <row r="104" spans="1:3" ht="15" x14ac:dyDescent="0.25">
      <c r="A104" t="s">
        <v>885</v>
      </c>
      <c r="B104" t="s">
        <v>1274</v>
      </c>
      <c r="C104" t="s">
        <v>885</v>
      </c>
    </row>
    <row r="105" spans="1:3" ht="15" x14ac:dyDescent="0.25">
      <c r="A105" t="s">
        <v>35</v>
      </c>
      <c r="B105" t="s">
        <v>960</v>
      </c>
      <c r="C105" t="s">
        <v>35</v>
      </c>
    </row>
    <row r="106" spans="1:3" ht="15" x14ac:dyDescent="0.25">
      <c r="A106" t="s">
        <v>104</v>
      </c>
      <c r="B106" t="s">
        <v>1219</v>
      </c>
      <c r="C106" t="s">
        <v>104</v>
      </c>
    </row>
    <row r="107" spans="1:3" ht="15" x14ac:dyDescent="0.25">
      <c r="A107" t="s">
        <v>709</v>
      </c>
      <c r="B107" t="s">
        <v>1204</v>
      </c>
      <c r="C107" t="s">
        <v>709</v>
      </c>
    </row>
    <row r="108" spans="1:3" ht="15" x14ac:dyDescent="0.25">
      <c r="A108" t="s">
        <v>125</v>
      </c>
      <c r="B108" t="s">
        <v>1177</v>
      </c>
      <c r="C108" t="s">
        <v>125</v>
      </c>
    </row>
    <row r="109" spans="1:3" ht="15" x14ac:dyDescent="0.25">
      <c r="A109" t="s">
        <v>537</v>
      </c>
      <c r="B109" t="s">
        <v>1134</v>
      </c>
      <c r="C109" t="s">
        <v>537</v>
      </c>
    </row>
    <row r="110" spans="1:3" ht="15" x14ac:dyDescent="0.25">
      <c r="A110" t="s">
        <v>149</v>
      </c>
      <c r="B110" t="s">
        <v>1107</v>
      </c>
      <c r="C110" t="s">
        <v>149</v>
      </c>
    </row>
    <row r="111" spans="1:3" ht="15" x14ac:dyDescent="0.25">
      <c r="A111" t="s">
        <v>248</v>
      </c>
      <c r="B111" t="s">
        <v>1026</v>
      </c>
      <c r="C111" t="s">
        <v>248</v>
      </c>
    </row>
    <row r="112" spans="1:3" ht="15" x14ac:dyDescent="0.25">
      <c r="A112" t="s">
        <v>297</v>
      </c>
      <c r="B112" t="s">
        <v>1213</v>
      </c>
      <c r="C112" t="s">
        <v>297</v>
      </c>
    </row>
    <row r="113" spans="1:3" ht="15" x14ac:dyDescent="0.25">
      <c r="A113" t="s">
        <v>348</v>
      </c>
      <c r="B113" t="s">
        <v>1061</v>
      </c>
      <c r="C113" t="s">
        <v>348</v>
      </c>
    </row>
    <row r="114" spans="1:3" ht="15" x14ac:dyDescent="0.25">
      <c r="A114" t="s">
        <v>322</v>
      </c>
      <c r="B114" t="s">
        <v>1051</v>
      </c>
      <c r="C114" t="s">
        <v>322</v>
      </c>
    </row>
    <row r="115" spans="1:3" ht="15" x14ac:dyDescent="0.25">
      <c r="A115" t="s">
        <v>407</v>
      </c>
      <c r="B115" t="s">
        <v>1082</v>
      </c>
      <c r="C115" t="s">
        <v>407</v>
      </c>
    </row>
    <row r="116" spans="1:3" ht="15" x14ac:dyDescent="0.25">
      <c r="A116" t="s">
        <v>120</v>
      </c>
      <c r="B116" t="s">
        <v>989</v>
      </c>
      <c r="C116" t="s">
        <v>120</v>
      </c>
    </row>
    <row r="117" spans="1:3" ht="15" x14ac:dyDescent="0.25">
      <c r="A117" t="s">
        <v>270</v>
      </c>
      <c r="B117" t="s">
        <v>1033</v>
      </c>
      <c r="C117" t="s">
        <v>270</v>
      </c>
    </row>
    <row r="118" spans="1:3" ht="15" x14ac:dyDescent="0.25">
      <c r="A118" t="s">
        <v>366</v>
      </c>
      <c r="B118" t="s">
        <v>1068</v>
      </c>
      <c r="C118" t="s">
        <v>366</v>
      </c>
    </row>
    <row r="119" spans="1:3" ht="15" x14ac:dyDescent="0.25">
      <c r="A119" t="s">
        <v>29</v>
      </c>
      <c r="B119" t="s">
        <v>958</v>
      </c>
      <c r="C119" t="s">
        <v>29</v>
      </c>
    </row>
    <row r="120" spans="1:3" ht="15" x14ac:dyDescent="0.25">
      <c r="A120" t="s">
        <v>461</v>
      </c>
      <c r="B120" t="s">
        <v>1104</v>
      </c>
      <c r="C120" t="s">
        <v>461</v>
      </c>
    </row>
    <row r="121" spans="1:3" ht="15" x14ac:dyDescent="0.25">
      <c r="A121" t="s">
        <v>706</v>
      </c>
      <c r="B121" t="s">
        <v>1203</v>
      </c>
      <c r="C121" t="s">
        <v>706</v>
      </c>
    </row>
    <row r="122" spans="1:3" ht="15" x14ac:dyDescent="0.25">
      <c r="A122" t="s">
        <v>330</v>
      </c>
      <c r="B122" t="s">
        <v>1054</v>
      </c>
      <c r="C122" t="s">
        <v>330</v>
      </c>
    </row>
    <row r="123" spans="1:3" ht="15" x14ac:dyDescent="0.25">
      <c r="A123" t="s">
        <v>487</v>
      </c>
      <c r="B123" t="s">
        <v>1114</v>
      </c>
      <c r="C123" t="s">
        <v>487</v>
      </c>
    </row>
    <row r="124" spans="1:3" ht="15" x14ac:dyDescent="0.25">
      <c r="A124" t="s">
        <v>97</v>
      </c>
      <c r="B124" t="s">
        <v>982</v>
      </c>
      <c r="C124" t="s">
        <v>97</v>
      </c>
    </row>
    <row r="125" spans="1:3" ht="15" x14ac:dyDescent="0.25">
      <c r="A125" t="s">
        <v>96</v>
      </c>
      <c r="B125" t="s">
        <v>1240</v>
      </c>
      <c r="C125" t="s">
        <v>96</v>
      </c>
    </row>
    <row r="126" spans="1:3" ht="15" x14ac:dyDescent="0.25">
      <c r="A126" t="s">
        <v>673</v>
      </c>
      <c r="B126" t="s">
        <v>1192</v>
      </c>
      <c r="C126" t="s">
        <v>673</v>
      </c>
    </row>
    <row r="127" spans="1:3" ht="15" x14ac:dyDescent="0.25">
      <c r="A127" t="s">
        <v>375</v>
      </c>
      <c r="B127" t="s">
        <v>1071</v>
      </c>
      <c r="C127" t="s">
        <v>375</v>
      </c>
    </row>
    <row r="128" spans="1:3" ht="15" x14ac:dyDescent="0.25">
      <c r="A128" t="s">
        <v>309</v>
      </c>
      <c r="B128" t="s">
        <v>1088</v>
      </c>
      <c r="C128" t="s">
        <v>309</v>
      </c>
    </row>
    <row r="129" spans="1:3" ht="15" x14ac:dyDescent="0.25">
      <c r="A129" t="s">
        <v>240</v>
      </c>
      <c r="B129" t="s">
        <v>1142</v>
      </c>
      <c r="C129" t="s">
        <v>240</v>
      </c>
    </row>
    <row r="130" spans="1:3" ht="15" x14ac:dyDescent="0.25">
      <c r="A130" t="s">
        <v>796</v>
      </c>
      <c r="B130" t="s">
        <v>1238</v>
      </c>
      <c r="C130" t="s">
        <v>796</v>
      </c>
    </row>
    <row r="131" spans="1:3" ht="15" x14ac:dyDescent="0.25">
      <c r="A131" t="s">
        <v>656</v>
      </c>
      <c r="B131" t="s">
        <v>1184</v>
      </c>
      <c r="C131" t="s">
        <v>656</v>
      </c>
    </row>
    <row r="132" spans="1:3" ht="15" x14ac:dyDescent="0.25">
      <c r="A132" t="s">
        <v>509</v>
      </c>
      <c r="B132" t="s">
        <v>1122</v>
      </c>
      <c r="C132" t="s">
        <v>509</v>
      </c>
    </row>
    <row r="133" spans="1:3" ht="15" x14ac:dyDescent="0.25">
      <c r="A133" t="s">
        <v>722</v>
      </c>
      <c r="B133" t="s">
        <v>1209</v>
      </c>
      <c r="C133" t="s">
        <v>722</v>
      </c>
    </row>
    <row r="134" spans="1:3" ht="15" x14ac:dyDescent="0.25">
      <c r="A134" t="s">
        <v>139</v>
      </c>
      <c r="B134" t="s">
        <v>995</v>
      </c>
      <c r="C134" t="s">
        <v>139</v>
      </c>
    </row>
    <row r="135" spans="1:3" ht="15" x14ac:dyDescent="0.25">
      <c r="A135" t="s">
        <v>561</v>
      </c>
      <c r="B135" t="s">
        <v>1144</v>
      </c>
      <c r="C135" t="s">
        <v>561</v>
      </c>
    </row>
    <row r="136" spans="1:3" ht="15" x14ac:dyDescent="0.25">
      <c r="A136" t="s">
        <v>276</v>
      </c>
      <c r="B136" t="s">
        <v>1035</v>
      </c>
      <c r="C136" t="s">
        <v>276</v>
      </c>
    </row>
    <row r="137" spans="1:3" ht="15" x14ac:dyDescent="0.25">
      <c r="A137" t="s">
        <v>162</v>
      </c>
      <c r="B137" t="s">
        <v>1001</v>
      </c>
      <c r="C137" t="s">
        <v>162</v>
      </c>
    </row>
    <row r="138" spans="1:3" ht="15" x14ac:dyDescent="0.25">
      <c r="A138" t="s">
        <v>629</v>
      </c>
      <c r="B138" t="s">
        <v>1170</v>
      </c>
      <c r="C138" t="s">
        <v>629</v>
      </c>
    </row>
    <row r="139" spans="1:3" ht="15" x14ac:dyDescent="0.25">
      <c r="A139" t="s">
        <v>506</v>
      </c>
      <c r="B139" t="s">
        <v>1121</v>
      </c>
      <c r="C139" t="s">
        <v>506</v>
      </c>
    </row>
    <row r="140" spans="1:3" ht="15" x14ac:dyDescent="0.25">
      <c r="A140" t="s">
        <v>882</v>
      </c>
      <c r="B140" t="s">
        <v>1273</v>
      </c>
      <c r="C140" t="s">
        <v>882</v>
      </c>
    </row>
    <row r="141" spans="1:3" ht="15" x14ac:dyDescent="0.25">
      <c r="A141" t="s">
        <v>192</v>
      </c>
      <c r="B141" t="s">
        <v>1205</v>
      </c>
      <c r="C141" t="s">
        <v>192</v>
      </c>
    </row>
    <row r="142" spans="1:3" ht="15" x14ac:dyDescent="0.25">
      <c r="A142" t="s">
        <v>857</v>
      </c>
      <c r="B142" t="s">
        <v>1264</v>
      </c>
      <c r="C142" t="s">
        <v>857</v>
      </c>
    </row>
    <row r="143" spans="1:3" ht="15" x14ac:dyDescent="0.25">
      <c r="A143" t="s">
        <v>172</v>
      </c>
      <c r="B143" t="s">
        <v>1171</v>
      </c>
      <c r="C143" t="s">
        <v>172</v>
      </c>
    </row>
    <row r="144" spans="1:3" ht="15" x14ac:dyDescent="0.25">
      <c r="A144" t="s">
        <v>456</v>
      </c>
      <c r="B144" t="s">
        <v>1102</v>
      </c>
      <c r="C144" t="s">
        <v>456</v>
      </c>
    </row>
    <row r="145" spans="1:3" ht="15" x14ac:dyDescent="0.25">
      <c r="A145" t="s">
        <v>845</v>
      </c>
      <c r="B145" t="s">
        <v>1260</v>
      </c>
      <c r="C145" t="s">
        <v>845</v>
      </c>
    </row>
    <row r="146" spans="1:3" ht="15" x14ac:dyDescent="0.25">
      <c r="A146" t="s">
        <v>611</v>
      </c>
      <c r="B146" t="s">
        <v>1164</v>
      </c>
      <c r="C146" t="s">
        <v>611</v>
      </c>
    </row>
    <row r="147" spans="1:3" ht="15" x14ac:dyDescent="0.25">
      <c r="A147" t="s">
        <v>188</v>
      </c>
      <c r="B147" t="s">
        <v>1085</v>
      </c>
      <c r="C147" t="s">
        <v>188</v>
      </c>
    </row>
    <row r="148" spans="1:3" ht="15" x14ac:dyDescent="0.25">
      <c r="A148" t="s">
        <v>434</v>
      </c>
      <c r="B148" t="s">
        <v>1094</v>
      </c>
      <c r="C148" t="s">
        <v>434</v>
      </c>
    </row>
    <row r="149" spans="1:3" ht="15" x14ac:dyDescent="0.25">
      <c r="A149" t="s">
        <v>676</v>
      </c>
      <c r="B149" t="s">
        <v>1193</v>
      </c>
      <c r="C149" t="s">
        <v>676</v>
      </c>
    </row>
    <row r="150" spans="1:3" ht="15" x14ac:dyDescent="0.25">
      <c r="A150" t="s">
        <v>157</v>
      </c>
      <c r="B150" t="s">
        <v>1103</v>
      </c>
      <c r="C150" t="s">
        <v>157</v>
      </c>
    </row>
    <row r="151" spans="1:3" ht="15" x14ac:dyDescent="0.25">
      <c r="A151" t="s">
        <v>548</v>
      </c>
      <c r="B151" t="s">
        <v>1138</v>
      </c>
      <c r="C151" t="s">
        <v>548</v>
      </c>
    </row>
    <row r="152" spans="1:3" ht="15" x14ac:dyDescent="0.25">
      <c r="A152" t="s">
        <v>440</v>
      </c>
      <c r="B152" t="s">
        <v>1097</v>
      </c>
      <c r="C152" t="s">
        <v>440</v>
      </c>
    </row>
    <row r="153" spans="1:3" ht="15" x14ac:dyDescent="0.25">
      <c r="A153" t="s">
        <v>637</v>
      </c>
      <c r="B153" t="s">
        <v>1174</v>
      </c>
      <c r="C153" t="s">
        <v>637</v>
      </c>
    </row>
    <row r="154" spans="1:3" ht="15" x14ac:dyDescent="0.25">
      <c r="A154" t="s">
        <v>130</v>
      </c>
      <c r="B154" t="s">
        <v>992</v>
      </c>
      <c r="C154" t="s">
        <v>130</v>
      </c>
    </row>
    <row r="155" spans="1:3" ht="15" x14ac:dyDescent="0.25">
      <c r="A155" t="s">
        <v>614</v>
      </c>
      <c r="B155" t="s">
        <v>1165</v>
      </c>
      <c r="C155" t="s">
        <v>614</v>
      </c>
    </row>
    <row r="156" spans="1:3" ht="15" x14ac:dyDescent="0.25">
      <c r="A156" t="s">
        <v>258</v>
      </c>
      <c r="B156" t="s">
        <v>1029</v>
      </c>
      <c r="C156" t="s">
        <v>258</v>
      </c>
    </row>
    <row r="157" spans="1:3" ht="15" x14ac:dyDescent="0.25">
      <c r="A157" t="s">
        <v>864</v>
      </c>
      <c r="B157" t="s">
        <v>1267</v>
      </c>
      <c r="C157" t="s">
        <v>864</v>
      </c>
    </row>
    <row r="158" spans="1:3" ht="15" x14ac:dyDescent="0.25">
      <c r="A158" t="s">
        <v>554</v>
      </c>
      <c r="B158" t="s">
        <v>1141</v>
      </c>
      <c r="C158" t="s">
        <v>554</v>
      </c>
    </row>
    <row r="159" spans="1:3" ht="15" x14ac:dyDescent="0.25">
      <c r="A159" t="s">
        <v>597</v>
      </c>
      <c r="B159" t="s">
        <v>1158</v>
      </c>
      <c r="C159" t="s">
        <v>597</v>
      </c>
    </row>
    <row r="160" spans="1:3" ht="15" x14ac:dyDescent="0.25">
      <c r="A160" t="s">
        <v>789</v>
      </c>
      <c r="B160" t="s">
        <v>1235</v>
      </c>
      <c r="C160" t="s">
        <v>789</v>
      </c>
    </row>
    <row r="161" spans="1:3" ht="15" x14ac:dyDescent="0.25">
      <c r="A161" t="s">
        <v>340</v>
      </c>
      <c r="B161" t="s">
        <v>1058</v>
      </c>
      <c r="C161" t="s">
        <v>340</v>
      </c>
    </row>
    <row r="162" spans="1:3" ht="15" x14ac:dyDescent="0.25">
      <c r="A162" t="s">
        <v>216</v>
      </c>
      <c r="B162" t="s">
        <v>1017</v>
      </c>
      <c r="C162" t="s">
        <v>216</v>
      </c>
    </row>
    <row r="163" spans="1:3" ht="15" x14ac:dyDescent="0.25">
      <c r="A163" t="s">
        <v>410</v>
      </c>
      <c r="B163" t="s">
        <v>1083</v>
      </c>
      <c r="C163" t="s">
        <v>410</v>
      </c>
    </row>
    <row r="164" spans="1:3" ht="15" x14ac:dyDescent="0.25">
      <c r="A164" t="s">
        <v>888</v>
      </c>
      <c r="B164" t="s">
        <v>1275</v>
      </c>
      <c r="C164" t="s">
        <v>888</v>
      </c>
    </row>
    <row r="165" spans="1:3" ht="15" x14ac:dyDescent="0.25">
      <c r="A165" t="s">
        <v>528</v>
      </c>
      <c r="B165" t="s">
        <v>1130</v>
      </c>
      <c r="C165" t="s">
        <v>528</v>
      </c>
    </row>
    <row r="166" spans="1:3" ht="15" x14ac:dyDescent="0.25">
      <c r="A166" t="s">
        <v>564</v>
      </c>
      <c r="B166" t="s">
        <v>1145</v>
      </c>
      <c r="C166" t="s">
        <v>564</v>
      </c>
    </row>
    <row r="167" spans="1:3" ht="15" x14ac:dyDescent="0.25">
      <c r="A167" t="s">
        <v>421</v>
      </c>
      <c r="B167" t="s">
        <v>1089</v>
      </c>
      <c r="C167" t="s">
        <v>421</v>
      </c>
    </row>
    <row r="168" spans="1:3" ht="15" x14ac:dyDescent="0.25">
      <c r="A168" t="s">
        <v>108</v>
      </c>
      <c r="B168" t="s">
        <v>1087</v>
      </c>
      <c r="C168" t="s">
        <v>108</v>
      </c>
    </row>
    <row r="169" spans="1:3" ht="15" x14ac:dyDescent="0.25">
      <c r="A169" t="s">
        <v>109</v>
      </c>
      <c r="B169" t="s">
        <v>986</v>
      </c>
      <c r="C169" t="s">
        <v>109</v>
      </c>
    </row>
    <row r="170" spans="1:3" ht="15" x14ac:dyDescent="0.25">
      <c r="A170" t="s">
        <v>867</v>
      </c>
      <c r="B170" t="s">
        <v>1268</v>
      </c>
      <c r="C170" t="s">
        <v>867</v>
      </c>
    </row>
    <row r="171" spans="1:3" ht="15" x14ac:dyDescent="0.25">
      <c r="A171" t="s">
        <v>72</v>
      </c>
      <c r="B171" t="s">
        <v>983</v>
      </c>
      <c r="C171" t="s">
        <v>72</v>
      </c>
    </row>
    <row r="172" spans="1:3" ht="15" x14ac:dyDescent="0.25">
      <c r="A172" t="s">
        <v>73</v>
      </c>
      <c r="B172" t="s">
        <v>973</v>
      </c>
      <c r="C172" t="s">
        <v>73</v>
      </c>
    </row>
    <row r="173" spans="1:3" ht="15" x14ac:dyDescent="0.25">
      <c r="A173" t="s">
        <v>161</v>
      </c>
      <c r="B173" t="s">
        <v>1183</v>
      </c>
      <c r="C173" t="s">
        <v>161</v>
      </c>
    </row>
    <row r="174" spans="1:3" ht="15" x14ac:dyDescent="0.25">
      <c r="A174" t="s">
        <v>343</v>
      </c>
      <c r="B174" t="s">
        <v>1063</v>
      </c>
      <c r="C174" t="s">
        <v>343</v>
      </c>
    </row>
    <row r="175" spans="1:3" ht="15" x14ac:dyDescent="0.25">
      <c r="A175" t="s">
        <v>133</v>
      </c>
      <c r="B175" t="s">
        <v>1175</v>
      </c>
      <c r="C175" t="s">
        <v>133</v>
      </c>
    </row>
    <row r="176" spans="1:3" ht="15" x14ac:dyDescent="0.25">
      <c r="A176" t="s">
        <v>640</v>
      </c>
      <c r="B176" t="s">
        <v>1176</v>
      </c>
      <c r="C176" t="s">
        <v>640</v>
      </c>
    </row>
    <row r="177" spans="1:3" ht="15" x14ac:dyDescent="0.25">
      <c r="A177" t="s">
        <v>404</v>
      </c>
      <c r="B177" t="s">
        <v>1081</v>
      </c>
      <c r="C177" t="s">
        <v>404</v>
      </c>
    </row>
    <row r="178" spans="1:3" ht="15" x14ac:dyDescent="0.25">
      <c r="A178" t="s">
        <v>134</v>
      </c>
      <c r="B178" t="s">
        <v>993</v>
      </c>
      <c r="C178" t="s">
        <v>134</v>
      </c>
    </row>
    <row r="179" spans="1:3" ht="15" x14ac:dyDescent="0.25">
      <c r="A179" t="s">
        <v>467</v>
      </c>
      <c r="B179" t="s">
        <v>1106</v>
      </c>
      <c r="C179" t="s">
        <v>467</v>
      </c>
    </row>
    <row r="180" spans="1:3" ht="15" x14ac:dyDescent="0.25">
      <c r="A180" t="s">
        <v>808</v>
      </c>
      <c r="B180" t="s">
        <v>1244</v>
      </c>
      <c r="C180" t="s">
        <v>808</v>
      </c>
    </row>
    <row r="181" spans="1:3" ht="15" x14ac:dyDescent="0.25">
      <c r="A181" t="s">
        <v>141</v>
      </c>
      <c r="B181" t="s">
        <v>1155</v>
      </c>
      <c r="C181" t="s">
        <v>141</v>
      </c>
    </row>
    <row r="182" spans="1:3" ht="15" x14ac:dyDescent="0.25">
      <c r="A182" t="s">
        <v>617</v>
      </c>
      <c r="B182" t="s">
        <v>1167</v>
      </c>
      <c r="C182" t="s">
        <v>617</v>
      </c>
    </row>
    <row r="183" spans="1:3" ht="15" x14ac:dyDescent="0.25">
      <c r="A183" t="s">
        <v>178</v>
      </c>
      <c r="B183" t="s">
        <v>1066</v>
      </c>
      <c r="C183" t="s">
        <v>178</v>
      </c>
    </row>
    <row r="184" spans="1:3" ht="15" x14ac:dyDescent="0.25">
      <c r="A184" t="s">
        <v>40</v>
      </c>
      <c r="B184" t="s">
        <v>962</v>
      </c>
      <c r="C184" t="s">
        <v>40</v>
      </c>
    </row>
    <row r="185" spans="1:3" ht="15" x14ac:dyDescent="0.25">
      <c r="A185" t="s">
        <v>823</v>
      </c>
      <c r="B185" t="s">
        <v>1250</v>
      </c>
      <c r="C185" t="s">
        <v>823</v>
      </c>
    </row>
    <row r="186" spans="1:3" ht="15" x14ac:dyDescent="0.25">
      <c r="A186" t="s">
        <v>603</v>
      </c>
      <c r="B186" t="s">
        <v>1160</v>
      </c>
      <c r="C186" t="s">
        <v>603</v>
      </c>
    </row>
    <row r="187" spans="1:3" ht="15" x14ac:dyDescent="0.25">
      <c r="A187" t="s">
        <v>500</v>
      </c>
      <c r="B187" t="s">
        <v>1119</v>
      </c>
      <c r="C187" t="s">
        <v>500</v>
      </c>
    </row>
    <row r="188" spans="1:3" ht="15" x14ac:dyDescent="0.25">
      <c r="A188" t="s">
        <v>278</v>
      </c>
      <c r="B188" t="s">
        <v>1211</v>
      </c>
      <c r="C188" t="s">
        <v>278</v>
      </c>
    </row>
    <row r="189" spans="1:3" ht="15" x14ac:dyDescent="0.25">
      <c r="A189" t="s">
        <v>173</v>
      </c>
      <c r="B189" t="s">
        <v>1004</v>
      </c>
      <c r="C189" t="s">
        <v>173</v>
      </c>
    </row>
    <row r="190" spans="1:3" ht="15" x14ac:dyDescent="0.25">
      <c r="A190" t="s">
        <v>770</v>
      </c>
      <c r="B190" t="s">
        <v>1228</v>
      </c>
      <c r="C190" t="s">
        <v>770</v>
      </c>
    </row>
    <row r="191" spans="1:3" ht="15" x14ac:dyDescent="0.25">
      <c r="A191" t="s">
        <v>645</v>
      </c>
      <c r="B191" t="s">
        <v>1178</v>
      </c>
      <c r="C191" t="s">
        <v>645</v>
      </c>
    </row>
    <row r="192" spans="1:3" ht="15" x14ac:dyDescent="0.25">
      <c r="A192" t="s">
        <v>460</v>
      </c>
      <c r="B192" t="s">
        <v>1182</v>
      </c>
      <c r="C192" t="s">
        <v>460</v>
      </c>
    </row>
    <row r="193" spans="1:3" ht="15" x14ac:dyDescent="0.25">
      <c r="A193" t="s">
        <v>317</v>
      </c>
      <c r="B193" t="s">
        <v>1049</v>
      </c>
      <c r="C193" t="s">
        <v>317</v>
      </c>
    </row>
    <row r="194" spans="1:3" ht="15" x14ac:dyDescent="0.25">
      <c r="A194" t="s">
        <v>493</v>
      </c>
      <c r="B194" t="s">
        <v>1116</v>
      </c>
      <c r="C194" t="s">
        <v>493</v>
      </c>
    </row>
    <row r="195" spans="1:3" ht="15" x14ac:dyDescent="0.25">
      <c r="A195" t="s">
        <v>288</v>
      </c>
      <c r="B195" t="s">
        <v>1039</v>
      </c>
      <c r="C195" t="s">
        <v>288</v>
      </c>
    </row>
    <row r="196" spans="1:3" ht="15" x14ac:dyDescent="0.25">
      <c r="A196" t="s">
        <v>261</v>
      </c>
      <c r="B196" t="s">
        <v>1030</v>
      </c>
      <c r="C196" t="s">
        <v>261</v>
      </c>
    </row>
    <row r="197" spans="1:3" ht="15" x14ac:dyDescent="0.25">
      <c r="A197" t="s">
        <v>199</v>
      </c>
      <c r="B197" t="s">
        <v>1095</v>
      </c>
      <c r="C197" t="s">
        <v>199</v>
      </c>
    </row>
    <row r="198" spans="1:3" ht="15" x14ac:dyDescent="0.25">
      <c r="A198" t="s">
        <v>438</v>
      </c>
      <c r="B198" t="s">
        <v>1096</v>
      </c>
      <c r="C198" t="s">
        <v>438</v>
      </c>
    </row>
    <row r="199" spans="1:3" ht="15" x14ac:dyDescent="0.25">
      <c r="A199" t="s">
        <v>129</v>
      </c>
      <c r="B199" t="s">
        <v>1140</v>
      </c>
      <c r="C199" t="s">
        <v>129</v>
      </c>
    </row>
    <row r="200" spans="1:3" ht="15" x14ac:dyDescent="0.25">
      <c r="A200" t="s">
        <v>168</v>
      </c>
      <c r="B200" t="s">
        <v>1047</v>
      </c>
      <c r="C200" t="s">
        <v>168</v>
      </c>
    </row>
    <row r="201" spans="1:3" ht="15" x14ac:dyDescent="0.25">
      <c r="A201" t="s">
        <v>351</v>
      </c>
      <c r="B201" t="s">
        <v>1248</v>
      </c>
      <c r="C201" t="s">
        <v>351</v>
      </c>
    </row>
    <row r="202" spans="1:3" ht="15" x14ac:dyDescent="0.25">
      <c r="A202" t="s">
        <v>725</v>
      </c>
      <c r="B202" t="s">
        <v>1210</v>
      </c>
      <c r="C202" t="s">
        <v>725</v>
      </c>
    </row>
    <row r="203" spans="1:3" ht="15" x14ac:dyDescent="0.25">
      <c r="A203" t="s">
        <v>840</v>
      </c>
      <c r="B203" t="s">
        <v>1258</v>
      </c>
      <c r="C203" t="s">
        <v>840</v>
      </c>
    </row>
    <row r="204" spans="1:3" ht="15" x14ac:dyDescent="0.25">
      <c r="A204" t="s">
        <v>932</v>
      </c>
      <c r="B204" t="s">
        <v>1292</v>
      </c>
      <c r="C204" t="s">
        <v>932</v>
      </c>
    </row>
    <row r="205" spans="1:3" ht="15" x14ac:dyDescent="0.25">
      <c r="A205" t="s">
        <v>851</v>
      </c>
      <c r="B205" t="s">
        <v>1284</v>
      </c>
      <c r="C205" t="s">
        <v>851</v>
      </c>
    </row>
    <row r="206" spans="1:3" ht="15" x14ac:dyDescent="0.25">
      <c r="A206" t="s">
        <v>758</v>
      </c>
      <c r="B206" t="s">
        <v>1224</v>
      </c>
      <c r="C206" t="s">
        <v>758</v>
      </c>
    </row>
    <row r="207" spans="1:3" ht="15" x14ac:dyDescent="0.25">
      <c r="A207" t="s">
        <v>870</v>
      </c>
      <c r="B207" t="s">
        <v>1269</v>
      </c>
      <c r="C207" t="s">
        <v>870</v>
      </c>
    </row>
    <row r="208" spans="1:3" ht="15" x14ac:dyDescent="0.25">
      <c r="A208" t="s">
        <v>204</v>
      </c>
      <c r="B208" t="s">
        <v>1013</v>
      </c>
      <c r="C208" t="s">
        <v>204</v>
      </c>
    </row>
    <row r="209" spans="1:3" ht="15" x14ac:dyDescent="0.25">
      <c r="A209" t="s">
        <v>464</v>
      </c>
      <c r="B209" t="s">
        <v>1105</v>
      </c>
      <c r="C209" t="s">
        <v>464</v>
      </c>
    </row>
    <row r="210" spans="1:3" ht="15" x14ac:dyDescent="0.25">
      <c r="A210" t="s">
        <v>852</v>
      </c>
      <c r="B210" t="s">
        <v>1262</v>
      </c>
      <c r="C210" t="s">
        <v>852</v>
      </c>
    </row>
    <row r="211" spans="1:3" ht="15" x14ac:dyDescent="0.25">
      <c r="A211" t="s">
        <v>694</v>
      </c>
      <c r="B211" t="s">
        <v>1199</v>
      </c>
      <c r="C211" t="s">
        <v>694</v>
      </c>
    </row>
    <row r="212" spans="1:3" ht="15" x14ac:dyDescent="0.25">
      <c r="A212" t="s">
        <v>225</v>
      </c>
      <c r="B212" t="s">
        <v>1129</v>
      </c>
      <c r="C212" t="s">
        <v>225</v>
      </c>
    </row>
    <row r="213" spans="1:3" ht="15" x14ac:dyDescent="0.25">
      <c r="A213" t="s">
        <v>236</v>
      </c>
      <c r="B213" t="s">
        <v>1074</v>
      </c>
      <c r="C213" t="s">
        <v>236</v>
      </c>
    </row>
    <row r="214" spans="1:3" ht="15" x14ac:dyDescent="0.25">
      <c r="A214" t="s">
        <v>310</v>
      </c>
      <c r="B214" t="s">
        <v>1046</v>
      </c>
      <c r="C214" t="s">
        <v>310</v>
      </c>
    </row>
    <row r="215" spans="1:3" ht="15" x14ac:dyDescent="0.25">
      <c r="A215" t="s">
        <v>304</v>
      </c>
      <c r="B215" t="s">
        <v>1044</v>
      </c>
      <c r="C215" t="s">
        <v>304</v>
      </c>
    </row>
    <row r="216" spans="1:3" ht="15" x14ac:dyDescent="0.25">
      <c r="A216" t="s">
        <v>773</v>
      </c>
      <c r="B216" t="s">
        <v>1229</v>
      </c>
      <c r="C216" t="s">
        <v>773</v>
      </c>
    </row>
    <row r="217" spans="1:3" ht="15" x14ac:dyDescent="0.25">
      <c r="A217" t="s">
        <v>267</v>
      </c>
      <c r="B217" t="s">
        <v>1032</v>
      </c>
      <c r="C217" t="s">
        <v>267</v>
      </c>
    </row>
    <row r="218" spans="1:3" ht="15" x14ac:dyDescent="0.25">
      <c r="A218" t="s">
        <v>352</v>
      </c>
      <c r="B218" t="s">
        <v>1062</v>
      </c>
      <c r="C218" t="s">
        <v>352</v>
      </c>
    </row>
    <row r="219" spans="1:3" ht="15" x14ac:dyDescent="0.25">
      <c r="A219" t="s">
        <v>123</v>
      </c>
      <c r="B219" t="s">
        <v>990</v>
      </c>
      <c r="C219" t="s">
        <v>123</v>
      </c>
    </row>
    <row r="220" spans="1:3" ht="15" x14ac:dyDescent="0.25">
      <c r="A220" t="s">
        <v>584</v>
      </c>
      <c r="B220" t="s">
        <v>1181</v>
      </c>
      <c r="C220" t="s">
        <v>584</v>
      </c>
    </row>
    <row r="221" spans="1:3" ht="15" x14ac:dyDescent="0.25">
      <c r="A221" t="s">
        <v>300</v>
      </c>
      <c r="B221" t="s">
        <v>1132</v>
      </c>
      <c r="C221" t="s">
        <v>300</v>
      </c>
    </row>
    <row r="222" spans="1:3" ht="15" x14ac:dyDescent="0.25">
      <c r="A222" t="s">
        <v>301</v>
      </c>
      <c r="B222" t="s">
        <v>1043</v>
      </c>
      <c r="C222" t="s">
        <v>301</v>
      </c>
    </row>
    <row r="223" spans="1:3" ht="15" x14ac:dyDescent="0.25">
      <c r="A223" t="s">
        <v>917</v>
      </c>
      <c r="B223" t="s">
        <v>1286</v>
      </c>
      <c r="C223" t="s">
        <v>917</v>
      </c>
    </row>
    <row r="224" spans="1:3" ht="15" x14ac:dyDescent="0.25">
      <c r="A224" t="s">
        <v>557</v>
      </c>
      <c r="B224" t="s">
        <v>1187</v>
      </c>
      <c r="C224" t="s">
        <v>557</v>
      </c>
    </row>
    <row r="225" spans="1:3" ht="15" x14ac:dyDescent="0.25">
      <c r="A225" t="s">
        <v>117</v>
      </c>
      <c r="B225" t="s">
        <v>988</v>
      </c>
      <c r="C225" t="s">
        <v>117</v>
      </c>
    </row>
    <row r="226" spans="1:3" ht="15" x14ac:dyDescent="0.25">
      <c r="A226" t="s">
        <v>116</v>
      </c>
      <c r="B226" t="s">
        <v>1118</v>
      </c>
      <c r="C226" t="s">
        <v>116</v>
      </c>
    </row>
    <row r="227" spans="1:3" ht="15" x14ac:dyDescent="0.25">
      <c r="A227" t="s">
        <v>244</v>
      </c>
      <c r="B227" t="s">
        <v>1025</v>
      </c>
      <c r="C227" t="s">
        <v>244</v>
      </c>
    </row>
    <row r="228" spans="1:3" ht="15" x14ac:dyDescent="0.25">
      <c r="A228" t="s">
        <v>93</v>
      </c>
      <c r="B228" t="s">
        <v>981</v>
      </c>
      <c r="C228" t="s">
        <v>93</v>
      </c>
    </row>
    <row r="229" spans="1:3" ht="15" x14ac:dyDescent="0.25">
      <c r="A229" t="s">
        <v>626</v>
      </c>
      <c r="B229" t="s">
        <v>1169</v>
      </c>
      <c r="C229" t="s">
        <v>626</v>
      </c>
    </row>
    <row r="230" spans="1:3" ht="15" x14ac:dyDescent="0.25">
      <c r="A230" t="s">
        <v>92</v>
      </c>
      <c r="B230" t="s">
        <v>1180</v>
      </c>
      <c r="C230" t="s">
        <v>92</v>
      </c>
    </row>
    <row r="231" spans="1:3" ht="15" x14ac:dyDescent="0.25">
      <c r="A231" t="s">
        <v>786</v>
      </c>
      <c r="B231" t="s">
        <v>1234</v>
      </c>
      <c r="C231" t="s">
        <v>786</v>
      </c>
    </row>
    <row r="232" spans="1:3" ht="15" x14ac:dyDescent="0.25">
      <c r="A232" t="s">
        <v>314</v>
      </c>
      <c r="B232" t="s">
        <v>1048</v>
      </c>
      <c r="C232" t="s">
        <v>314</v>
      </c>
    </row>
    <row r="233" spans="1:3" ht="15" x14ac:dyDescent="0.25">
      <c r="A233" t="s">
        <v>306</v>
      </c>
      <c r="B233" t="s">
        <v>1045</v>
      </c>
      <c r="C233" t="s">
        <v>306</v>
      </c>
    </row>
    <row r="234" spans="1:3" ht="15" x14ac:dyDescent="0.25">
      <c r="A234" t="s">
        <v>428</v>
      </c>
      <c r="B234" t="s">
        <v>1186</v>
      </c>
      <c r="C234" t="s">
        <v>428</v>
      </c>
    </row>
    <row r="235" spans="1:3" ht="15" x14ac:dyDescent="0.25">
      <c r="A235" t="s">
        <v>668</v>
      </c>
      <c r="B235" t="s">
        <v>1190</v>
      </c>
      <c r="C235" t="s">
        <v>668</v>
      </c>
    </row>
    <row r="236" spans="1:3" ht="15" x14ac:dyDescent="0.25">
      <c r="A236" t="s">
        <v>136</v>
      </c>
      <c r="B236" t="s">
        <v>994</v>
      </c>
      <c r="C236" t="s">
        <v>136</v>
      </c>
    </row>
    <row r="237" spans="1:3" ht="15" x14ac:dyDescent="0.25">
      <c r="A237" t="s">
        <v>860</v>
      </c>
      <c r="B237" t="s">
        <v>1265</v>
      </c>
      <c r="C237" t="s">
        <v>860</v>
      </c>
    </row>
    <row r="238" spans="1:3" ht="15" x14ac:dyDescent="0.25">
      <c r="A238" t="s">
        <v>425</v>
      </c>
      <c r="B238" t="s">
        <v>1091</v>
      </c>
      <c r="C238" t="s">
        <v>425</v>
      </c>
    </row>
    <row r="239" spans="1:3" ht="15" x14ac:dyDescent="0.25">
      <c r="A239" t="s">
        <v>264</v>
      </c>
      <c r="B239" t="s">
        <v>1031</v>
      </c>
      <c r="C239" t="s">
        <v>264</v>
      </c>
    </row>
    <row r="240" spans="1:3" ht="15" x14ac:dyDescent="0.25">
      <c r="A240" t="s">
        <v>664</v>
      </c>
      <c r="B240" t="s">
        <v>1188</v>
      </c>
      <c r="C240" t="s">
        <v>664</v>
      </c>
    </row>
    <row r="241" spans="1:3" ht="15" x14ac:dyDescent="0.25">
      <c r="A241" t="s">
        <v>44</v>
      </c>
      <c r="B241" t="s">
        <v>964</v>
      </c>
      <c r="C241" t="s">
        <v>44</v>
      </c>
    </row>
    <row r="242" spans="1:3" ht="15" x14ac:dyDescent="0.25">
      <c r="A242" t="s">
        <v>145</v>
      </c>
      <c r="B242" t="s">
        <v>1050</v>
      </c>
      <c r="C242" t="s">
        <v>145</v>
      </c>
    </row>
    <row r="243" spans="1:3" ht="15" x14ac:dyDescent="0.25">
      <c r="A243" t="s">
        <v>146</v>
      </c>
      <c r="B243" t="s">
        <v>997</v>
      </c>
      <c r="C243" t="s">
        <v>146</v>
      </c>
    </row>
    <row r="244" spans="1:3" ht="15" x14ac:dyDescent="0.25">
      <c r="A244" t="s">
        <v>512</v>
      </c>
      <c r="B244" t="s">
        <v>1123</v>
      </c>
      <c r="C244" t="s">
        <v>512</v>
      </c>
    </row>
    <row r="245" spans="1:3" ht="15" x14ac:dyDescent="0.25">
      <c r="A245" t="s">
        <v>503</v>
      </c>
      <c r="B245" t="s">
        <v>1120</v>
      </c>
      <c r="C245" t="s">
        <v>503</v>
      </c>
    </row>
    <row r="246" spans="1:3" ht="15" x14ac:dyDescent="0.25">
      <c r="A246" t="s">
        <v>210</v>
      </c>
      <c r="B246" t="s">
        <v>1015</v>
      </c>
      <c r="C246" t="s">
        <v>210</v>
      </c>
    </row>
    <row r="247" spans="1:3" ht="15" x14ac:dyDescent="0.25">
      <c r="A247" t="s">
        <v>175</v>
      </c>
      <c r="B247" t="s">
        <v>1005</v>
      </c>
      <c r="C247" t="s">
        <v>175</v>
      </c>
    </row>
    <row r="248" spans="1:3" ht="15" x14ac:dyDescent="0.25">
      <c r="A248" t="s">
        <v>910</v>
      </c>
      <c r="B248" t="s">
        <v>1283</v>
      </c>
      <c r="C248" t="s">
        <v>910</v>
      </c>
    </row>
    <row r="249" spans="1:3" ht="15" x14ac:dyDescent="0.25">
      <c r="A249" t="s">
        <v>719</v>
      </c>
      <c r="B249" t="s">
        <v>1208</v>
      </c>
      <c r="C249" t="s">
        <v>719</v>
      </c>
    </row>
    <row r="250" spans="1:3" ht="15" x14ac:dyDescent="0.25">
      <c r="A250" t="s">
        <v>33</v>
      </c>
      <c r="B250" t="s">
        <v>959</v>
      </c>
      <c r="C250" t="s">
        <v>33</v>
      </c>
    </row>
    <row r="251" spans="1:3" ht="15" x14ac:dyDescent="0.25">
      <c r="A251" t="s">
        <v>196</v>
      </c>
      <c r="B251" t="s">
        <v>1011</v>
      </c>
      <c r="C251" t="s">
        <v>196</v>
      </c>
    </row>
    <row r="252" spans="1:3" ht="15" x14ac:dyDescent="0.25">
      <c r="A252" t="s">
        <v>195</v>
      </c>
      <c r="B252" t="s">
        <v>1179</v>
      </c>
      <c r="C252" t="s">
        <v>195</v>
      </c>
    </row>
    <row r="253" spans="1:3" ht="15" x14ac:dyDescent="0.25">
      <c r="A253" t="s">
        <v>207</v>
      </c>
      <c r="B253" t="s">
        <v>1014</v>
      </c>
      <c r="C253" t="s">
        <v>207</v>
      </c>
    </row>
    <row r="254" spans="1:3" ht="15" x14ac:dyDescent="0.25">
      <c r="A254" t="s">
        <v>928</v>
      </c>
      <c r="B254" t="s">
        <v>1293</v>
      </c>
      <c r="C254" t="s">
        <v>928</v>
      </c>
    </row>
    <row r="255" spans="1:3" ht="15" x14ac:dyDescent="0.25">
      <c r="A255" t="s">
        <v>203</v>
      </c>
      <c r="B255" t="s">
        <v>1125</v>
      </c>
      <c r="C255" t="s">
        <v>203</v>
      </c>
    </row>
    <row r="256" spans="1:3" ht="15" x14ac:dyDescent="0.25">
      <c r="A256" t="s">
        <v>941</v>
      </c>
      <c r="B256" t="s">
        <v>1297</v>
      </c>
      <c r="C256" t="s">
        <v>941</v>
      </c>
    </row>
    <row r="257" spans="1:3" ht="15" x14ac:dyDescent="0.25">
      <c r="A257" t="s">
        <v>247</v>
      </c>
      <c r="B257" t="s">
        <v>1266</v>
      </c>
      <c r="C257" t="s">
        <v>247</v>
      </c>
    </row>
    <row r="258" spans="1:3" ht="15" x14ac:dyDescent="0.25">
      <c r="A258" t="s">
        <v>401</v>
      </c>
      <c r="B258" t="s">
        <v>1080</v>
      </c>
      <c r="C258" t="s">
        <v>401</v>
      </c>
    </row>
    <row r="259" spans="1:3" ht="15" x14ac:dyDescent="0.25">
      <c r="A259" t="s">
        <v>153</v>
      </c>
      <c r="B259" t="s">
        <v>1214</v>
      </c>
      <c r="C259" t="s">
        <v>153</v>
      </c>
    </row>
    <row r="260" spans="1:3" ht="15" x14ac:dyDescent="0.25">
      <c r="A260" t="s">
        <v>679</v>
      </c>
      <c r="B260" t="s">
        <v>1194</v>
      </c>
      <c r="C260" t="s">
        <v>679</v>
      </c>
    </row>
    <row r="261" spans="1:3" ht="15" x14ac:dyDescent="0.25">
      <c r="A261" t="s">
        <v>793</v>
      </c>
      <c r="B261" t="s">
        <v>1237</v>
      </c>
      <c r="C261" t="s">
        <v>793</v>
      </c>
    </row>
    <row r="262" spans="1:3" ht="15" x14ac:dyDescent="0.25">
      <c r="A262" t="s">
        <v>747</v>
      </c>
      <c r="B262" t="s">
        <v>1220</v>
      </c>
      <c r="C262" t="s">
        <v>747</v>
      </c>
    </row>
    <row r="263" spans="1:3" ht="15" x14ac:dyDescent="0.25">
      <c r="A263" t="s">
        <v>900</v>
      </c>
      <c r="B263" t="s">
        <v>1279</v>
      </c>
      <c r="C263" t="s">
        <v>900</v>
      </c>
    </row>
    <row r="264" spans="1:3" ht="15" x14ac:dyDescent="0.25">
      <c r="A264" t="s">
        <v>826</v>
      </c>
      <c r="B264" t="s">
        <v>1251</v>
      </c>
      <c r="C264" t="s">
        <v>826</v>
      </c>
    </row>
    <row r="265" spans="1:3" ht="15" x14ac:dyDescent="0.25">
      <c r="A265" t="s">
        <v>229</v>
      </c>
      <c r="B265" t="s">
        <v>1253</v>
      </c>
      <c r="C265" t="s">
        <v>229</v>
      </c>
    </row>
    <row r="266" spans="1:3" ht="15" x14ac:dyDescent="0.25">
      <c r="A266" t="s">
        <v>873</v>
      </c>
      <c r="B266" t="s">
        <v>1270</v>
      </c>
      <c r="C266" t="s">
        <v>873</v>
      </c>
    </row>
    <row r="267" spans="1:3" ht="15" x14ac:dyDescent="0.25">
      <c r="A267" t="s">
        <v>761</v>
      </c>
      <c r="B267" t="s">
        <v>1225</v>
      </c>
      <c r="C267" t="s">
        <v>761</v>
      </c>
    </row>
    <row r="268" spans="1:3" ht="15" x14ac:dyDescent="0.25">
      <c r="A268" t="s">
        <v>226</v>
      </c>
      <c r="B268" t="s">
        <v>1020</v>
      </c>
      <c r="C268" t="s">
        <v>226</v>
      </c>
    </row>
    <row r="269" spans="1:3" ht="15" x14ac:dyDescent="0.25">
      <c r="A269" t="s">
        <v>122</v>
      </c>
      <c r="B269" t="s">
        <v>1294</v>
      </c>
      <c r="C269" t="s">
        <v>122</v>
      </c>
    </row>
    <row r="270" spans="1:3" ht="15" x14ac:dyDescent="0.25">
      <c r="A270" t="s">
        <v>937</v>
      </c>
      <c r="B270" t="s">
        <v>1295</v>
      </c>
      <c r="C270" t="s">
        <v>937</v>
      </c>
    </row>
    <row r="271" spans="1:3" ht="15" x14ac:dyDescent="0.25">
      <c r="A271" t="s">
        <v>907</v>
      </c>
      <c r="B271" t="s">
        <v>1282</v>
      </c>
      <c r="C271" t="s">
        <v>907</v>
      </c>
    </row>
    <row r="272" spans="1:3" ht="15" x14ac:dyDescent="0.25">
      <c r="A272" t="s">
        <v>581</v>
      </c>
      <c r="B272" t="s">
        <v>1151</v>
      </c>
      <c r="C272" t="s">
        <v>581</v>
      </c>
    </row>
    <row r="273" spans="1:3" ht="15" x14ac:dyDescent="0.25">
      <c r="A273" t="s">
        <v>484</v>
      </c>
      <c r="B273" t="s">
        <v>1113</v>
      </c>
      <c r="C273" t="s">
        <v>484</v>
      </c>
    </row>
    <row r="274" spans="1:3" ht="15" x14ac:dyDescent="0.25">
      <c r="A274" t="s">
        <v>112</v>
      </c>
      <c r="B274" t="s">
        <v>1060</v>
      </c>
      <c r="C274" t="s">
        <v>112</v>
      </c>
    </row>
    <row r="275" spans="1:3" ht="15" x14ac:dyDescent="0.25">
      <c r="A275" t="s">
        <v>113</v>
      </c>
      <c r="B275" t="s">
        <v>987</v>
      </c>
      <c r="C275" t="s">
        <v>113</v>
      </c>
    </row>
    <row r="276" spans="1:3" ht="15" x14ac:dyDescent="0.25">
      <c r="A276" t="s">
        <v>791</v>
      </c>
      <c r="B276" t="s">
        <v>1236</v>
      </c>
      <c r="C276" t="s">
        <v>791</v>
      </c>
    </row>
    <row r="277" spans="1:3" ht="15" x14ac:dyDescent="0.25">
      <c r="A277" t="s">
        <v>543</v>
      </c>
      <c r="B277" t="s">
        <v>1136</v>
      </c>
      <c r="C277" t="s">
        <v>543</v>
      </c>
    </row>
    <row r="278" spans="1:3" ht="15" x14ac:dyDescent="0.25">
      <c r="A278" t="s">
        <v>667</v>
      </c>
      <c r="B278" t="s">
        <v>1189</v>
      </c>
      <c r="C278" t="s">
        <v>667</v>
      </c>
    </row>
    <row r="279" spans="1:3" ht="15" x14ac:dyDescent="0.25">
      <c r="A279" t="s">
        <v>381</v>
      </c>
      <c r="B279" t="s">
        <v>1073</v>
      </c>
      <c r="C279" t="s">
        <v>381</v>
      </c>
    </row>
    <row r="280" spans="1:3" ht="15" x14ac:dyDescent="0.25">
      <c r="A280" t="s">
        <v>298</v>
      </c>
      <c r="B280" t="s">
        <v>1042</v>
      </c>
      <c r="C280" t="s">
        <v>298</v>
      </c>
    </row>
    <row r="281" spans="1:3" ht="15" x14ac:dyDescent="0.25">
      <c r="A281" t="s">
        <v>829</v>
      </c>
      <c r="B281" t="s">
        <v>1252</v>
      </c>
      <c r="C281" t="s">
        <v>829</v>
      </c>
    </row>
    <row r="282" spans="1:3" ht="15" x14ac:dyDescent="0.25">
      <c r="A282" t="s">
        <v>944</v>
      </c>
      <c r="B282" t="s">
        <v>1298</v>
      </c>
      <c r="C282" t="s">
        <v>944</v>
      </c>
    </row>
    <row r="283" spans="1:3" ht="15" x14ac:dyDescent="0.25">
      <c r="A283" t="s">
        <v>126</v>
      </c>
      <c r="B283" t="s">
        <v>991</v>
      </c>
      <c r="C283" t="s">
        <v>126</v>
      </c>
    </row>
    <row r="284" spans="1:3" ht="15" x14ac:dyDescent="0.25">
      <c r="A284" t="s">
        <v>335</v>
      </c>
      <c r="B284" t="s">
        <v>1056</v>
      </c>
      <c r="C284" t="s">
        <v>335</v>
      </c>
    </row>
    <row r="285" spans="1:3" ht="15" x14ac:dyDescent="0.25">
      <c r="A285" t="s">
        <v>359</v>
      </c>
      <c r="B285" t="s">
        <v>1065</v>
      </c>
      <c r="C285" t="s">
        <v>359</v>
      </c>
    </row>
    <row r="286" spans="1:3" ht="15" x14ac:dyDescent="0.25">
      <c r="A286" t="s">
        <v>600</v>
      </c>
      <c r="B286" t="s">
        <v>1159</v>
      </c>
      <c r="C286" t="s">
        <v>600</v>
      </c>
    </row>
    <row r="287" spans="1:3" ht="15" x14ac:dyDescent="0.25">
      <c r="A287" t="s">
        <v>894</v>
      </c>
      <c r="B287" t="s">
        <v>1277</v>
      </c>
      <c r="C287" t="s">
        <v>894</v>
      </c>
    </row>
    <row r="288" spans="1:3" ht="15" x14ac:dyDescent="0.25">
      <c r="A288" t="s">
        <v>209</v>
      </c>
      <c r="B288" t="s">
        <v>1090</v>
      </c>
      <c r="C288" t="s">
        <v>209</v>
      </c>
    </row>
    <row r="289" spans="1:3" ht="15" x14ac:dyDescent="0.25">
      <c r="A289" t="s">
        <v>496</v>
      </c>
      <c r="B289" t="s">
        <v>1117</v>
      </c>
      <c r="C289" t="s">
        <v>496</v>
      </c>
    </row>
    <row r="290" spans="1:3" ht="15" x14ac:dyDescent="0.25">
      <c r="A290" t="s">
        <v>713</v>
      </c>
      <c r="B290" t="s">
        <v>1206</v>
      </c>
      <c r="C290" t="s">
        <v>713</v>
      </c>
    </row>
    <row r="291" spans="1:3" ht="15" x14ac:dyDescent="0.25">
      <c r="A291" t="s">
        <v>55</v>
      </c>
      <c r="B291" t="s">
        <v>968</v>
      </c>
      <c r="C291" t="s">
        <v>55</v>
      </c>
    </row>
    <row r="292" spans="1:3" ht="15" x14ac:dyDescent="0.25">
      <c r="A292" t="s">
        <v>101</v>
      </c>
      <c r="B292" t="s">
        <v>984</v>
      </c>
      <c r="C292" t="s">
        <v>101</v>
      </c>
    </row>
    <row r="293" spans="1:3" ht="15" x14ac:dyDescent="0.25">
      <c r="A293" t="s">
        <v>213</v>
      </c>
      <c r="B293" t="s">
        <v>1016</v>
      </c>
      <c r="C293" t="s">
        <v>213</v>
      </c>
    </row>
    <row r="294" spans="1:3" ht="15" x14ac:dyDescent="0.25">
      <c r="A294" t="s">
        <v>534</v>
      </c>
      <c r="B294" t="s">
        <v>1133</v>
      </c>
      <c r="C294" t="s">
        <v>534</v>
      </c>
    </row>
    <row r="295" spans="1:3" ht="15" x14ac:dyDescent="0.25">
      <c r="A295" t="s">
        <v>848</v>
      </c>
      <c r="B295" t="s">
        <v>1261</v>
      </c>
      <c r="C295" t="s">
        <v>848</v>
      </c>
    </row>
    <row r="296" spans="1:3" ht="15" x14ac:dyDescent="0.25">
      <c r="A296" t="s">
        <v>470</v>
      </c>
      <c r="B296" t="s">
        <v>1108</v>
      </c>
      <c r="C296" t="s">
        <v>470</v>
      </c>
    </row>
    <row r="297" spans="1:3" ht="15" x14ac:dyDescent="0.25">
      <c r="A297" t="s">
        <v>37</v>
      </c>
      <c r="B297" t="s">
        <v>961</v>
      </c>
      <c r="C297" t="s">
        <v>37</v>
      </c>
    </row>
    <row r="298" spans="1:3" ht="15" x14ac:dyDescent="0.25">
      <c r="A298" t="s">
        <v>386</v>
      </c>
      <c r="B298" t="s">
        <v>1075</v>
      </c>
      <c r="C298" t="s">
        <v>386</v>
      </c>
    </row>
    <row r="299" spans="1:3" ht="15" x14ac:dyDescent="0.25">
      <c r="A299" t="s">
        <v>608</v>
      </c>
      <c r="B299" t="s">
        <v>1162</v>
      </c>
      <c r="C299" t="s">
        <v>608</v>
      </c>
    </row>
    <row r="300" spans="1:3" ht="15" x14ac:dyDescent="0.25">
      <c r="A300" t="s">
        <v>333</v>
      </c>
      <c r="B300" t="s">
        <v>1055</v>
      </c>
      <c r="C300" t="s">
        <v>333</v>
      </c>
    </row>
    <row r="301" spans="1:3" ht="15" x14ac:dyDescent="0.25">
      <c r="A301" t="s">
        <v>569</v>
      </c>
      <c r="B301" t="s">
        <v>1147</v>
      </c>
      <c r="C301" t="s">
        <v>569</v>
      </c>
    </row>
    <row r="302" spans="1:3" ht="15" x14ac:dyDescent="0.25">
      <c r="A302" t="s">
        <v>479</v>
      </c>
      <c r="B302" t="s">
        <v>1111</v>
      </c>
      <c r="C302" t="s">
        <v>479</v>
      </c>
    </row>
    <row r="303" spans="1:3" ht="15" x14ac:dyDescent="0.25">
      <c r="A303" t="s">
        <v>273</v>
      </c>
      <c r="B303" t="s">
        <v>1034</v>
      </c>
      <c r="C303" t="s">
        <v>273</v>
      </c>
    </row>
    <row r="304" spans="1:3" ht="15" x14ac:dyDescent="0.25">
      <c r="A304" t="s">
        <v>415</v>
      </c>
      <c r="B304" t="s">
        <v>1086</v>
      </c>
      <c r="C304" t="s">
        <v>415</v>
      </c>
    </row>
    <row r="305" spans="1:3" ht="15" x14ac:dyDescent="0.25">
      <c r="A305" t="s">
        <v>767</v>
      </c>
      <c r="B305" t="s">
        <v>1227</v>
      </c>
      <c r="C305" t="s">
        <v>767</v>
      </c>
    </row>
    <row r="306" spans="1:3" ht="15" x14ac:dyDescent="0.25">
      <c r="A306" t="s">
        <v>914</v>
      </c>
      <c r="B306" t="s">
        <v>1285</v>
      </c>
      <c r="C306" t="s">
        <v>914</v>
      </c>
    </row>
    <row r="307" spans="1:3" ht="15" x14ac:dyDescent="0.25">
      <c r="A307" t="s">
        <v>623</v>
      </c>
      <c r="B307" t="s">
        <v>1168</v>
      </c>
      <c r="C307" t="s">
        <v>623</v>
      </c>
    </row>
    <row r="308" spans="1:3" ht="15" x14ac:dyDescent="0.25">
      <c r="A308" t="s">
        <v>585</v>
      </c>
      <c r="B308" t="s">
        <v>1152</v>
      </c>
      <c r="C308" t="s">
        <v>585</v>
      </c>
    </row>
    <row r="309" spans="1:3" ht="15" x14ac:dyDescent="0.25">
      <c r="A309" t="s">
        <v>254</v>
      </c>
      <c r="B309" t="s">
        <v>1028</v>
      </c>
      <c r="C309" t="s">
        <v>254</v>
      </c>
    </row>
    <row r="310" spans="1:3" ht="15" x14ac:dyDescent="0.25">
      <c r="A310" t="s">
        <v>372</v>
      </c>
      <c r="B310" t="s">
        <v>1070</v>
      </c>
      <c r="C310" t="s">
        <v>372</v>
      </c>
    </row>
    <row r="311" spans="1:3" ht="15" x14ac:dyDescent="0.25">
      <c r="A311" t="s">
        <v>820</v>
      </c>
      <c r="B311" t="s">
        <v>1249</v>
      </c>
      <c r="C311" t="s">
        <v>820</v>
      </c>
    </row>
    <row r="312" spans="1:3" ht="15" x14ac:dyDescent="0.25">
      <c r="A312" t="s">
        <v>588</v>
      </c>
      <c r="B312" t="s">
        <v>1255</v>
      </c>
      <c r="C312" t="s">
        <v>588</v>
      </c>
    </row>
    <row r="313" spans="1:3" ht="15" x14ac:dyDescent="0.25">
      <c r="A313" t="s">
        <v>633</v>
      </c>
      <c r="B313" t="s">
        <v>1172</v>
      </c>
      <c r="C313" t="s">
        <v>633</v>
      </c>
    </row>
    <row r="314" spans="1:3" ht="15" x14ac:dyDescent="0.25">
      <c r="A314" t="s">
        <v>13</v>
      </c>
      <c r="B314" t="s">
        <v>953</v>
      </c>
      <c r="C314" t="s">
        <v>13</v>
      </c>
    </row>
    <row r="315" spans="1:3" ht="15" x14ac:dyDescent="0.25">
      <c r="A315" t="s">
        <v>60</v>
      </c>
      <c r="B315" t="s">
        <v>1157</v>
      </c>
      <c r="C315" t="s">
        <v>60</v>
      </c>
    </row>
    <row r="316" spans="1:3" ht="15" x14ac:dyDescent="0.25">
      <c r="A316" t="s">
        <v>490</v>
      </c>
      <c r="B316" t="s">
        <v>1115</v>
      </c>
      <c r="C316" t="s">
        <v>490</v>
      </c>
    </row>
    <row r="317" spans="1:3" ht="15" x14ac:dyDescent="0.25">
      <c r="A317" t="s">
        <v>26</v>
      </c>
      <c r="B317" t="s">
        <v>974</v>
      </c>
      <c r="C317" t="s">
        <v>26</v>
      </c>
    </row>
    <row r="318" spans="1:3" x14ac:dyDescent="0.35">
      <c r="A318" t="s">
        <v>291</v>
      </c>
      <c r="B318" t="s">
        <v>1040</v>
      </c>
      <c r="C318" t="s">
        <v>291</v>
      </c>
    </row>
    <row r="319" spans="1:3" x14ac:dyDescent="0.35">
      <c r="A319" t="s">
        <v>876</v>
      </c>
      <c r="B319" t="s">
        <v>1271</v>
      </c>
      <c r="C319" t="s">
        <v>876</v>
      </c>
    </row>
    <row r="320" spans="1:3" x14ac:dyDescent="0.35">
      <c r="A320" t="s">
        <v>833</v>
      </c>
      <c r="B320" t="s">
        <v>1254</v>
      </c>
      <c r="C320" t="s">
        <v>833</v>
      </c>
    </row>
    <row r="321" spans="1:3" x14ac:dyDescent="0.35">
      <c r="A321" t="s">
        <v>61</v>
      </c>
      <c r="B321" t="s">
        <v>970</v>
      </c>
      <c r="C321" t="s">
        <v>61</v>
      </c>
    </row>
    <row r="322" spans="1:3" x14ac:dyDescent="0.35">
      <c r="A322" t="s">
        <v>589</v>
      </c>
      <c r="B322" t="s">
        <v>1153</v>
      </c>
      <c r="C322" t="s">
        <v>589</v>
      </c>
    </row>
    <row r="323" spans="1:3" x14ac:dyDescent="0.35">
      <c r="A323" t="s">
        <v>550</v>
      </c>
      <c r="B323" t="s">
        <v>1139</v>
      </c>
      <c r="C323" t="s">
        <v>550</v>
      </c>
    </row>
    <row r="324" spans="1:3" x14ac:dyDescent="0.35">
      <c r="A324" t="s">
        <v>783</v>
      </c>
      <c r="B324" t="s">
        <v>1233</v>
      </c>
      <c r="C324" t="s">
        <v>783</v>
      </c>
    </row>
    <row r="325" spans="1:3" x14ac:dyDescent="0.35">
      <c r="A325" t="s">
        <v>65</v>
      </c>
      <c r="B325" t="s">
        <v>971</v>
      </c>
      <c r="C325" t="s">
        <v>65</v>
      </c>
    </row>
    <row r="326" spans="1:3" x14ac:dyDescent="0.35">
      <c r="A326" t="s">
        <v>392</v>
      </c>
      <c r="B326" t="s">
        <v>1077</v>
      </c>
      <c r="C326" t="s">
        <v>392</v>
      </c>
    </row>
    <row r="327" spans="1:3" x14ac:dyDescent="0.35">
      <c r="A327" t="s">
        <v>165</v>
      </c>
      <c r="B327" t="s">
        <v>1002</v>
      </c>
      <c r="C327" t="s">
        <v>165</v>
      </c>
    </row>
    <row r="328" spans="1:3" x14ac:dyDescent="0.35">
      <c r="A328" t="s">
        <v>182</v>
      </c>
      <c r="B328" t="s">
        <v>1007</v>
      </c>
      <c r="C328" t="s">
        <v>182</v>
      </c>
    </row>
    <row r="329" spans="1:3" x14ac:dyDescent="0.35">
      <c r="A329" t="s">
        <v>738</v>
      </c>
      <c r="B329" t="s">
        <v>1216</v>
      </c>
      <c r="C329" t="s">
        <v>738</v>
      </c>
    </row>
    <row r="330" spans="1:3" x14ac:dyDescent="0.35">
      <c r="A330" t="s">
        <v>879</v>
      </c>
      <c r="B330" t="s">
        <v>1272</v>
      </c>
      <c r="C330" t="s">
        <v>879</v>
      </c>
    </row>
    <row r="331" spans="1:3" x14ac:dyDescent="0.35">
      <c r="A331" t="s">
        <v>395</v>
      </c>
      <c r="B331" t="s">
        <v>1078</v>
      </c>
      <c r="C331" t="s">
        <v>395</v>
      </c>
    </row>
    <row r="332" spans="1:3" x14ac:dyDescent="0.35">
      <c r="A332" t="s">
        <v>755</v>
      </c>
      <c r="B332" t="s">
        <v>1223</v>
      </c>
      <c r="C332" t="s">
        <v>755</v>
      </c>
    </row>
    <row r="333" spans="1:3" x14ac:dyDescent="0.35">
      <c r="A333" t="s">
        <v>27</v>
      </c>
      <c r="B333" t="s">
        <v>957</v>
      </c>
      <c r="C333" t="s">
        <v>27</v>
      </c>
    </row>
    <row r="334" spans="1:3" x14ac:dyDescent="0.35">
      <c r="A334" t="s">
        <v>20</v>
      </c>
      <c r="B334" t="s">
        <v>955</v>
      </c>
      <c r="C334" t="s">
        <v>20</v>
      </c>
    </row>
    <row r="335" spans="1:3" x14ac:dyDescent="0.35">
      <c r="A335" t="s">
        <v>325</v>
      </c>
      <c r="B335" t="s">
        <v>1052</v>
      </c>
      <c r="C335" t="s">
        <v>325</v>
      </c>
    </row>
    <row r="336" spans="1:3" x14ac:dyDescent="0.35">
      <c r="A336" t="s">
        <v>64</v>
      </c>
      <c r="B336" t="s">
        <v>1173</v>
      </c>
      <c r="C336" t="s">
        <v>64</v>
      </c>
    </row>
    <row r="337" spans="1:3" x14ac:dyDescent="0.35">
      <c r="A337" t="s">
        <v>515</v>
      </c>
      <c r="B337" t="s">
        <v>1124</v>
      </c>
      <c r="C337" t="s">
        <v>515</v>
      </c>
    </row>
    <row r="338" spans="1:3" x14ac:dyDescent="0.35">
      <c r="A338" t="s">
        <v>17</v>
      </c>
      <c r="B338" t="s">
        <v>954</v>
      </c>
      <c r="C338" t="s">
        <v>17</v>
      </c>
    </row>
    <row r="339" spans="1:3" x14ac:dyDescent="0.35">
      <c r="A339" t="s">
        <v>219</v>
      </c>
      <c r="B339" t="s">
        <v>1018</v>
      </c>
      <c r="C339" t="s">
        <v>219</v>
      </c>
    </row>
    <row r="340" spans="1:3" x14ac:dyDescent="0.35">
      <c r="A340" t="s">
        <v>1321</v>
      </c>
      <c r="B340" t="s">
        <v>1323</v>
      </c>
      <c r="C340" t="s">
        <v>1321</v>
      </c>
    </row>
    <row r="341" spans="1:3" x14ac:dyDescent="0.35">
      <c r="A341" t="s">
        <v>233</v>
      </c>
      <c r="B341" t="s">
        <v>1022</v>
      </c>
      <c r="C341" t="s">
        <v>233</v>
      </c>
    </row>
    <row r="342" spans="1:3" x14ac:dyDescent="0.35">
      <c r="A342" t="s">
        <v>572</v>
      </c>
      <c r="B342" t="s">
        <v>1148</v>
      </c>
      <c r="C342" t="s">
        <v>572</v>
      </c>
    </row>
    <row r="343" spans="1:3" x14ac:dyDescent="0.35">
      <c r="A343" t="s">
        <v>531</v>
      </c>
      <c r="B343" t="s">
        <v>1131</v>
      </c>
      <c r="C343" t="s">
        <v>531</v>
      </c>
    </row>
  </sheetData>
  <sortState ref="A2:C343">
    <sortCondition ref="A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D8"/>
  <sheetViews>
    <sheetView workbookViewId="0">
      <selection activeCell="D29" sqref="D29"/>
    </sheetView>
  </sheetViews>
  <sheetFormatPr defaultRowHeight="14.5" x14ac:dyDescent="0.35"/>
  <cols>
    <col min="4" max="4" width="70.81640625" bestFit="1" customWidth="1"/>
  </cols>
  <sheetData>
    <row r="3" spans="4:4" x14ac:dyDescent="0.25">
      <c r="D3" s="1" t="s">
        <v>1163</v>
      </c>
    </row>
    <row r="4" spans="4:4" x14ac:dyDescent="0.25">
      <c r="D4" s="1" t="s">
        <v>1156</v>
      </c>
    </row>
    <row r="5" spans="4:4" x14ac:dyDescent="0.25">
      <c r="D5" s="1" t="s">
        <v>1084</v>
      </c>
    </row>
    <row r="6" spans="4:4" x14ac:dyDescent="0.25">
      <c r="D6" s="1" t="s">
        <v>1296</v>
      </c>
    </row>
    <row r="7" spans="4:4" x14ac:dyDescent="0.25">
      <c r="D7" s="1" t="s">
        <v>1281</v>
      </c>
    </row>
    <row r="8" spans="4:4" x14ac:dyDescent="0.25">
      <c r="D8" s="1" t="s">
        <v>1290</v>
      </c>
    </row>
  </sheetData>
  <sortState ref="D3:D8">
    <sortCondition ref="D3"/>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0"/>
  <sheetViews>
    <sheetView topLeftCell="A82" workbookViewId="0">
      <selection activeCell="D115" sqref="D115"/>
    </sheetView>
  </sheetViews>
  <sheetFormatPr defaultRowHeight="14.5" x14ac:dyDescent="0.35"/>
  <cols>
    <col min="1" max="1" width="4" bestFit="1" customWidth="1"/>
    <col min="2" max="2" width="13.453125" bestFit="1" customWidth="1"/>
    <col min="3" max="3" width="14" bestFit="1" customWidth="1"/>
    <col min="4" max="4" width="89.7265625" bestFit="1" customWidth="1"/>
    <col min="5" max="5" width="33.26953125" customWidth="1"/>
    <col min="6" max="6" width="40.1796875" bestFit="1" customWidth="1"/>
    <col min="7" max="7" width="19.26953125" bestFit="1" customWidth="1"/>
    <col min="8" max="8" width="16" bestFit="1" customWidth="1"/>
  </cols>
  <sheetData>
    <row r="1" spans="1:8" ht="15" x14ac:dyDescent="0.25">
      <c r="A1" t="s">
        <v>0</v>
      </c>
      <c r="B1" t="s">
        <v>6</v>
      </c>
      <c r="C1" t="s">
        <v>7</v>
      </c>
      <c r="D1" t="s">
        <v>1300</v>
      </c>
      <c r="E1" t="s">
        <v>8</v>
      </c>
      <c r="F1" t="s">
        <v>9</v>
      </c>
      <c r="G1" t="s">
        <v>11</v>
      </c>
      <c r="H1" t="s">
        <v>12</v>
      </c>
    </row>
    <row r="2" spans="1:8" ht="15" x14ac:dyDescent="0.25">
      <c r="A2">
        <v>0</v>
      </c>
    </row>
    <row r="3" spans="1:8" ht="15" x14ac:dyDescent="0.25">
      <c r="A3">
        <v>1</v>
      </c>
      <c r="B3" t="s">
        <v>26</v>
      </c>
      <c r="D3" t="s">
        <v>974</v>
      </c>
      <c r="E3" t="s">
        <v>76</v>
      </c>
      <c r="F3" t="s">
        <v>71</v>
      </c>
      <c r="G3" t="s">
        <v>16</v>
      </c>
      <c r="H3" t="s">
        <v>19</v>
      </c>
    </row>
    <row r="4" spans="1:8" ht="15" x14ac:dyDescent="0.25">
      <c r="A4">
        <v>2</v>
      </c>
      <c r="B4" t="s">
        <v>203</v>
      </c>
      <c r="C4" t="s">
        <v>204</v>
      </c>
      <c r="D4" t="s">
        <v>1013</v>
      </c>
      <c r="E4" t="s">
        <v>205</v>
      </c>
      <c r="F4" t="s">
        <v>206</v>
      </c>
      <c r="G4" t="s">
        <v>23</v>
      </c>
      <c r="H4" t="s">
        <v>39</v>
      </c>
    </row>
    <row r="5" spans="1:8" ht="15" x14ac:dyDescent="0.25">
      <c r="A5">
        <v>3</v>
      </c>
      <c r="B5" t="s">
        <v>92</v>
      </c>
      <c r="C5" t="s">
        <v>93</v>
      </c>
      <c r="D5" t="s">
        <v>981</v>
      </c>
      <c r="E5" t="s">
        <v>94</v>
      </c>
      <c r="F5" t="s">
        <v>95</v>
      </c>
      <c r="G5" t="s">
        <v>23</v>
      </c>
      <c r="H5" t="s">
        <v>32</v>
      </c>
    </row>
    <row r="6" spans="1:8" ht="15" x14ac:dyDescent="0.25">
      <c r="A6">
        <v>4</v>
      </c>
      <c r="B6" t="s">
        <v>101</v>
      </c>
      <c r="C6" t="s">
        <v>815</v>
      </c>
      <c r="D6" t="s">
        <v>1247</v>
      </c>
      <c r="E6" t="s">
        <v>816</v>
      </c>
      <c r="F6" t="s">
        <v>817</v>
      </c>
      <c r="G6" t="s">
        <v>23</v>
      </c>
      <c r="H6" t="s">
        <v>32</v>
      </c>
    </row>
    <row r="7" spans="1:8" ht="15" x14ac:dyDescent="0.25">
      <c r="A7">
        <v>5</v>
      </c>
      <c r="B7" t="s">
        <v>490</v>
      </c>
      <c r="D7" t="s">
        <v>1115</v>
      </c>
      <c r="E7" t="s">
        <v>491</v>
      </c>
      <c r="F7" t="s">
        <v>492</v>
      </c>
      <c r="G7" t="s">
        <v>16</v>
      </c>
      <c r="H7" t="s">
        <v>19</v>
      </c>
    </row>
    <row r="8" spans="1:8" ht="15" x14ac:dyDescent="0.25">
      <c r="A8">
        <v>6</v>
      </c>
      <c r="B8" t="s">
        <v>108</v>
      </c>
      <c r="C8" t="s">
        <v>109</v>
      </c>
      <c r="D8" t="s">
        <v>986</v>
      </c>
      <c r="E8" t="s">
        <v>110</v>
      </c>
      <c r="F8" t="s">
        <v>111</v>
      </c>
      <c r="G8" t="s">
        <v>23</v>
      </c>
      <c r="H8" t="s">
        <v>32</v>
      </c>
    </row>
    <row r="9" spans="1:8" ht="15" x14ac:dyDescent="0.25">
      <c r="A9">
        <v>7</v>
      </c>
      <c r="B9" t="s">
        <v>13</v>
      </c>
      <c r="C9" t="s">
        <v>833</v>
      </c>
      <c r="D9" t="s">
        <v>1254</v>
      </c>
      <c r="E9" t="s">
        <v>834</v>
      </c>
      <c r="F9" t="s">
        <v>835</v>
      </c>
      <c r="G9" t="s">
        <v>23</v>
      </c>
      <c r="H9" t="s">
        <v>19</v>
      </c>
    </row>
    <row r="10" spans="1:8" ht="15" x14ac:dyDescent="0.25">
      <c r="A10">
        <v>8</v>
      </c>
      <c r="B10" t="s">
        <v>112</v>
      </c>
      <c r="C10" t="s">
        <v>113</v>
      </c>
      <c r="D10" t="s">
        <v>987</v>
      </c>
      <c r="E10" t="s">
        <v>114</v>
      </c>
      <c r="F10" t="s">
        <v>115</v>
      </c>
      <c r="G10" t="s">
        <v>23</v>
      </c>
    </row>
    <row r="11" spans="1:8" ht="15" x14ac:dyDescent="0.25">
      <c r="A11">
        <v>9</v>
      </c>
      <c r="B11" t="s">
        <v>116</v>
      </c>
      <c r="C11" t="s">
        <v>117</v>
      </c>
      <c r="D11" t="s">
        <v>988</v>
      </c>
      <c r="E11" t="s">
        <v>118</v>
      </c>
      <c r="F11" t="s">
        <v>119</v>
      </c>
      <c r="G11" t="s">
        <v>23</v>
      </c>
    </row>
    <row r="12" spans="1:8" ht="15" x14ac:dyDescent="0.25">
      <c r="A12">
        <v>10</v>
      </c>
      <c r="B12" t="s">
        <v>79</v>
      </c>
      <c r="D12" t="s">
        <v>976</v>
      </c>
      <c r="E12" t="s">
        <v>80</v>
      </c>
      <c r="F12" t="s">
        <v>81</v>
      </c>
      <c r="G12" t="s">
        <v>16</v>
      </c>
      <c r="H12" t="s">
        <v>54</v>
      </c>
    </row>
    <row r="13" spans="1:8" ht="15" x14ac:dyDescent="0.25">
      <c r="A13">
        <v>11</v>
      </c>
      <c r="B13" t="s">
        <v>209</v>
      </c>
      <c r="C13" t="s">
        <v>894</v>
      </c>
      <c r="D13" t="s">
        <v>1277</v>
      </c>
      <c r="E13" t="s">
        <v>895</v>
      </c>
      <c r="F13" t="s">
        <v>896</v>
      </c>
      <c r="G13" t="s">
        <v>23</v>
      </c>
      <c r="H13" t="s">
        <v>32</v>
      </c>
    </row>
    <row r="14" spans="1:8" ht="15" x14ac:dyDescent="0.25">
      <c r="A14">
        <v>12</v>
      </c>
      <c r="B14" t="s">
        <v>116</v>
      </c>
      <c r="C14" t="s">
        <v>786</v>
      </c>
      <c r="D14" t="s">
        <v>1234</v>
      </c>
      <c r="E14" t="s">
        <v>787</v>
      </c>
      <c r="F14" t="s">
        <v>788</v>
      </c>
      <c r="G14" t="s">
        <v>23</v>
      </c>
      <c r="H14" t="s">
        <v>32</v>
      </c>
    </row>
    <row r="15" spans="1:8" ht="15" x14ac:dyDescent="0.25">
      <c r="A15">
        <v>13</v>
      </c>
      <c r="B15" t="s">
        <v>264</v>
      </c>
      <c r="C15" t="s">
        <v>767</v>
      </c>
      <c r="D15" t="s">
        <v>1227</v>
      </c>
      <c r="E15" t="s">
        <v>768</v>
      </c>
      <c r="F15" t="s">
        <v>769</v>
      </c>
      <c r="G15" t="s">
        <v>23</v>
      </c>
      <c r="H15" t="s">
        <v>32</v>
      </c>
    </row>
    <row r="16" spans="1:8" ht="15" x14ac:dyDescent="0.25">
      <c r="A16">
        <v>14</v>
      </c>
      <c r="B16" t="s">
        <v>264</v>
      </c>
      <c r="C16" t="s">
        <v>407</v>
      </c>
      <c r="D16" t="s">
        <v>1082</v>
      </c>
      <c r="E16" t="s">
        <v>408</v>
      </c>
      <c r="F16" t="s">
        <v>409</v>
      </c>
      <c r="G16" t="s">
        <v>23</v>
      </c>
      <c r="H16" t="s">
        <v>32</v>
      </c>
    </row>
    <row r="17" spans="1:8" ht="15" x14ac:dyDescent="0.25">
      <c r="A17">
        <v>15</v>
      </c>
      <c r="B17" t="s">
        <v>26</v>
      </c>
      <c r="C17" t="s">
        <v>182</v>
      </c>
      <c r="D17" t="s">
        <v>1007</v>
      </c>
      <c r="E17" t="s">
        <v>183</v>
      </c>
      <c r="F17" t="s">
        <v>184</v>
      </c>
      <c r="G17" t="s">
        <v>23</v>
      </c>
      <c r="H17" t="s">
        <v>19</v>
      </c>
    </row>
    <row r="18" spans="1:8" ht="15" x14ac:dyDescent="0.25">
      <c r="A18">
        <v>16</v>
      </c>
      <c r="B18" t="s">
        <v>928</v>
      </c>
      <c r="D18" t="s">
        <v>1293</v>
      </c>
      <c r="E18" t="s">
        <v>934</v>
      </c>
      <c r="F18" t="s">
        <v>935</v>
      </c>
      <c r="G18" t="s">
        <v>16</v>
      </c>
      <c r="H18" t="s">
        <v>39</v>
      </c>
    </row>
    <row r="19" spans="1:8" ht="15" x14ac:dyDescent="0.25">
      <c r="A19">
        <v>17</v>
      </c>
      <c r="B19" t="s">
        <v>125</v>
      </c>
      <c r="C19" t="s">
        <v>126</v>
      </c>
      <c r="D19" t="s">
        <v>991</v>
      </c>
      <c r="E19" t="s">
        <v>127</v>
      </c>
      <c r="F19" t="s">
        <v>128</v>
      </c>
      <c r="G19" t="s">
        <v>23</v>
      </c>
      <c r="H19" t="s">
        <v>32</v>
      </c>
    </row>
    <row r="20" spans="1:8" ht="15" x14ac:dyDescent="0.25">
      <c r="A20">
        <v>18</v>
      </c>
      <c r="B20" t="s">
        <v>129</v>
      </c>
      <c r="C20" t="s">
        <v>130</v>
      </c>
      <c r="D20" t="s">
        <v>992</v>
      </c>
      <c r="E20" t="s">
        <v>131</v>
      </c>
      <c r="F20" t="s">
        <v>132</v>
      </c>
      <c r="G20" t="s">
        <v>23</v>
      </c>
      <c r="H20" t="s">
        <v>32</v>
      </c>
    </row>
    <row r="21" spans="1:8" ht="15" x14ac:dyDescent="0.25">
      <c r="A21">
        <v>19</v>
      </c>
      <c r="B21" t="s">
        <v>133</v>
      </c>
      <c r="C21" t="s">
        <v>134</v>
      </c>
      <c r="D21" t="s">
        <v>993</v>
      </c>
      <c r="E21" t="s">
        <v>135</v>
      </c>
      <c r="F21" t="s">
        <v>135</v>
      </c>
      <c r="G21" t="s">
        <v>23</v>
      </c>
    </row>
    <row r="22" spans="1:8" ht="15" x14ac:dyDescent="0.25">
      <c r="A22">
        <v>20</v>
      </c>
      <c r="B22" t="s">
        <v>139</v>
      </c>
      <c r="D22" t="s">
        <v>995</v>
      </c>
      <c r="E22" t="s">
        <v>140</v>
      </c>
      <c r="F22" t="s">
        <v>71</v>
      </c>
      <c r="G22" t="s">
        <v>16</v>
      </c>
      <c r="H22" t="s">
        <v>32</v>
      </c>
    </row>
    <row r="23" spans="1:8" ht="15" x14ac:dyDescent="0.25">
      <c r="A23">
        <v>21</v>
      </c>
      <c r="B23" t="s">
        <v>141</v>
      </c>
      <c r="C23" t="s">
        <v>142</v>
      </c>
      <c r="D23" t="s">
        <v>996</v>
      </c>
      <c r="E23" t="s">
        <v>143</v>
      </c>
      <c r="F23" t="s">
        <v>144</v>
      </c>
      <c r="G23" t="s">
        <v>23</v>
      </c>
      <c r="H23" t="s">
        <v>32</v>
      </c>
    </row>
    <row r="24" spans="1:8" ht="15" x14ac:dyDescent="0.25">
      <c r="A24">
        <v>22</v>
      </c>
      <c r="B24" t="s">
        <v>192</v>
      </c>
      <c r="C24" t="s">
        <v>656</v>
      </c>
      <c r="D24" t="s">
        <v>1184</v>
      </c>
      <c r="E24" t="s">
        <v>657</v>
      </c>
      <c r="F24" t="s">
        <v>658</v>
      </c>
      <c r="G24" t="s">
        <v>23</v>
      </c>
      <c r="H24" t="s">
        <v>32</v>
      </c>
    </row>
    <row r="25" spans="1:8" ht="15" x14ac:dyDescent="0.25">
      <c r="A25">
        <v>23</v>
      </c>
      <c r="B25" t="s">
        <v>149</v>
      </c>
      <c r="C25" t="s">
        <v>150</v>
      </c>
      <c r="D25" t="s">
        <v>998</v>
      </c>
      <c r="E25" t="s">
        <v>151</v>
      </c>
      <c r="F25" t="s">
        <v>152</v>
      </c>
      <c r="G25" t="s">
        <v>23</v>
      </c>
      <c r="H25" t="s">
        <v>32</v>
      </c>
    </row>
    <row r="26" spans="1:8" ht="15" x14ac:dyDescent="0.25">
      <c r="A26">
        <v>24</v>
      </c>
      <c r="B26" t="s">
        <v>82</v>
      </c>
      <c r="D26" t="s">
        <v>977</v>
      </c>
      <c r="E26" t="s">
        <v>83</v>
      </c>
      <c r="F26" t="s">
        <v>84</v>
      </c>
      <c r="G26" t="s">
        <v>16</v>
      </c>
      <c r="H26" t="s">
        <v>54</v>
      </c>
    </row>
    <row r="27" spans="1:8" ht="15" x14ac:dyDescent="0.25">
      <c r="A27">
        <v>25</v>
      </c>
      <c r="B27" t="s">
        <v>52</v>
      </c>
      <c r="D27" t="s">
        <v>967</v>
      </c>
      <c r="E27" t="s">
        <v>53</v>
      </c>
      <c r="G27" t="s">
        <v>31</v>
      </c>
      <c r="H27" t="s">
        <v>54</v>
      </c>
    </row>
    <row r="28" spans="1:8" ht="15" x14ac:dyDescent="0.25">
      <c r="A28">
        <v>26</v>
      </c>
      <c r="B28" t="s">
        <v>90</v>
      </c>
      <c r="D28" t="s">
        <v>980</v>
      </c>
      <c r="E28" t="s">
        <v>91</v>
      </c>
      <c r="G28" t="s">
        <v>16</v>
      </c>
      <c r="H28" t="s">
        <v>54</v>
      </c>
    </row>
    <row r="29" spans="1:8" ht="15" x14ac:dyDescent="0.25">
      <c r="A29">
        <v>27</v>
      </c>
      <c r="B29" t="s">
        <v>157</v>
      </c>
      <c r="C29" t="s">
        <v>158</v>
      </c>
      <c r="D29" t="s">
        <v>1000</v>
      </c>
      <c r="E29" t="s">
        <v>159</v>
      </c>
      <c r="F29" t="s">
        <v>160</v>
      </c>
      <c r="G29" t="s">
        <v>23</v>
      </c>
      <c r="H29" t="s">
        <v>32</v>
      </c>
    </row>
    <row r="30" spans="1:8" ht="15" x14ac:dyDescent="0.25">
      <c r="A30">
        <v>28</v>
      </c>
      <c r="B30" t="s">
        <v>161</v>
      </c>
      <c r="C30" t="s">
        <v>162</v>
      </c>
      <c r="D30" t="s">
        <v>1001</v>
      </c>
      <c r="E30" t="s">
        <v>163</v>
      </c>
      <c r="F30" t="s">
        <v>164</v>
      </c>
      <c r="G30" t="s">
        <v>23</v>
      </c>
      <c r="H30" t="s">
        <v>32</v>
      </c>
    </row>
    <row r="31" spans="1:8" ht="15" x14ac:dyDescent="0.25">
      <c r="A31">
        <v>29</v>
      </c>
      <c r="B31" t="s">
        <v>122</v>
      </c>
      <c r="C31" t="s">
        <v>470</v>
      </c>
      <c r="D31" t="s">
        <v>1108</v>
      </c>
      <c r="E31" t="s">
        <v>471</v>
      </c>
      <c r="F31" t="s">
        <v>472</v>
      </c>
      <c r="G31" t="s">
        <v>23</v>
      </c>
      <c r="H31" t="s">
        <v>32</v>
      </c>
    </row>
    <row r="32" spans="1:8" ht="15" x14ac:dyDescent="0.25">
      <c r="A32">
        <v>30</v>
      </c>
      <c r="B32" t="s">
        <v>33</v>
      </c>
      <c r="D32" t="s">
        <v>959</v>
      </c>
      <c r="E32" t="s">
        <v>34</v>
      </c>
      <c r="G32" t="s">
        <v>31</v>
      </c>
      <c r="H32" t="s">
        <v>32</v>
      </c>
    </row>
    <row r="33" spans="1:8" ht="15" x14ac:dyDescent="0.25">
      <c r="A33">
        <v>31</v>
      </c>
      <c r="B33" t="s">
        <v>122</v>
      </c>
      <c r="C33" t="s">
        <v>123</v>
      </c>
      <c r="D33" t="s">
        <v>990</v>
      </c>
      <c r="E33" t="s">
        <v>124</v>
      </c>
      <c r="F33" t="s">
        <v>10</v>
      </c>
      <c r="G33" t="s">
        <v>23</v>
      </c>
      <c r="H33" t="s">
        <v>32</v>
      </c>
    </row>
    <row r="34" spans="1:8" ht="15" x14ac:dyDescent="0.25">
      <c r="A34">
        <v>32</v>
      </c>
      <c r="B34" t="s">
        <v>236</v>
      </c>
      <c r="D34" t="s">
        <v>1074</v>
      </c>
      <c r="E34" t="s">
        <v>384</v>
      </c>
      <c r="F34" t="s">
        <v>385</v>
      </c>
      <c r="G34" t="s">
        <v>16</v>
      </c>
      <c r="H34" t="s">
        <v>32</v>
      </c>
    </row>
    <row r="35" spans="1:8" ht="15" x14ac:dyDescent="0.25">
      <c r="A35">
        <v>33</v>
      </c>
      <c r="B35" t="s">
        <v>122</v>
      </c>
      <c r="C35" t="s">
        <v>389</v>
      </c>
      <c r="D35" t="s">
        <v>1076</v>
      </c>
      <c r="E35" t="s">
        <v>390</v>
      </c>
      <c r="F35" t="s">
        <v>391</v>
      </c>
      <c r="G35" t="s">
        <v>23</v>
      </c>
      <c r="H35" t="s">
        <v>32</v>
      </c>
    </row>
    <row r="36" spans="1:8" ht="15" x14ac:dyDescent="0.25">
      <c r="A36">
        <v>34</v>
      </c>
      <c r="B36" t="s">
        <v>122</v>
      </c>
      <c r="C36" t="s">
        <v>389</v>
      </c>
      <c r="D36" t="s">
        <v>1163</v>
      </c>
      <c r="E36" t="s">
        <v>390</v>
      </c>
      <c r="F36" t="s">
        <v>610</v>
      </c>
      <c r="G36" t="s">
        <v>23</v>
      </c>
      <c r="H36" t="s">
        <v>32</v>
      </c>
    </row>
    <row r="37" spans="1:8" ht="15" x14ac:dyDescent="0.25">
      <c r="A37">
        <v>35</v>
      </c>
      <c r="B37" t="s">
        <v>122</v>
      </c>
      <c r="D37" t="s">
        <v>1294</v>
      </c>
      <c r="E37" t="s">
        <v>936</v>
      </c>
      <c r="F37" t="s">
        <v>75</v>
      </c>
      <c r="G37" t="s">
        <v>16</v>
      </c>
      <c r="H37" t="s">
        <v>32</v>
      </c>
    </row>
    <row r="38" spans="1:8" ht="15" x14ac:dyDescent="0.25">
      <c r="A38">
        <v>36</v>
      </c>
      <c r="B38" t="s">
        <v>236</v>
      </c>
      <c r="C38" t="s">
        <v>659</v>
      </c>
      <c r="D38" t="s">
        <v>1185</v>
      </c>
      <c r="E38" t="s">
        <v>660</v>
      </c>
      <c r="F38" t="s">
        <v>661</v>
      </c>
      <c r="G38" t="s">
        <v>23</v>
      </c>
      <c r="H38" t="s">
        <v>32</v>
      </c>
    </row>
    <row r="39" spans="1:8" ht="15" x14ac:dyDescent="0.25">
      <c r="A39">
        <v>37</v>
      </c>
      <c r="B39" t="s">
        <v>122</v>
      </c>
      <c r="C39" t="s">
        <v>803</v>
      </c>
      <c r="D39" t="s">
        <v>1242</v>
      </c>
      <c r="E39" t="s">
        <v>804</v>
      </c>
      <c r="F39" t="s">
        <v>805</v>
      </c>
      <c r="G39" t="s">
        <v>23</v>
      </c>
      <c r="H39" t="s">
        <v>32</v>
      </c>
    </row>
    <row r="40" spans="1:8" ht="15" x14ac:dyDescent="0.25">
      <c r="A40">
        <v>38</v>
      </c>
      <c r="B40" t="s">
        <v>122</v>
      </c>
      <c r="C40" t="s">
        <v>903</v>
      </c>
      <c r="D40" t="s">
        <v>1280</v>
      </c>
      <c r="E40" t="s">
        <v>904</v>
      </c>
      <c r="F40" t="s">
        <v>905</v>
      </c>
      <c r="G40" t="s">
        <v>23</v>
      </c>
      <c r="H40" t="s">
        <v>32</v>
      </c>
    </row>
    <row r="41" spans="1:8" ht="15" x14ac:dyDescent="0.25">
      <c r="A41">
        <v>39</v>
      </c>
      <c r="B41" t="s">
        <v>92</v>
      </c>
      <c r="C41" t="s">
        <v>623</v>
      </c>
      <c r="D41" t="s">
        <v>1168</v>
      </c>
      <c r="E41" t="s">
        <v>624</v>
      </c>
      <c r="F41" t="s">
        <v>625</v>
      </c>
      <c r="G41" t="s">
        <v>23</v>
      </c>
      <c r="H41" t="s">
        <v>32</v>
      </c>
    </row>
    <row r="42" spans="1:8" ht="15" x14ac:dyDescent="0.25">
      <c r="A42">
        <v>40</v>
      </c>
      <c r="B42" t="s">
        <v>168</v>
      </c>
      <c r="C42" t="s">
        <v>169</v>
      </c>
      <c r="D42" t="s">
        <v>1003</v>
      </c>
      <c r="E42" t="s">
        <v>170</v>
      </c>
      <c r="F42" t="s">
        <v>171</v>
      </c>
      <c r="G42" t="s">
        <v>23</v>
      </c>
      <c r="H42" t="s">
        <v>32</v>
      </c>
    </row>
    <row r="43" spans="1:8" ht="15" x14ac:dyDescent="0.25">
      <c r="A43">
        <v>41</v>
      </c>
      <c r="B43" t="s">
        <v>172</v>
      </c>
      <c r="C43" t="s">
        <v>173</v>
      </c>
      <c r="D43" t="s">
        <v>1004</v>
      </c>
      <c r="E43" t="s">
        <v>170</v>
      </c>
      <c r="F43" t="s">
        <v>174</v>
      </c>
      <c r="G43" t="s">
        <v>23</v>
      </c>
      <c r="H43" t="s">
        <v>32</v>
      </c>
    </row>
    <row r="44" spans="1:8" ht="15" x14ac:dyDescent="0.25">
      <c r="A44">
        <v>42</v>
      </c>
      <c r="B44" t="s">
        <v>141</v>
      </c>
      <c r="C44" t="s">
        <v>175</v>
      </c>
      <c r="D44" t="s">
        <v>1005</v>
      </c>
      <c r="E44" t="s">
        <v>176</v>
      </c>
      <c r="F44" t="s">
        <v>177</v>
      </c>
      <c r="G44" t="s">
        <v>23</v>
      </c>
      <c r="H44" t="s">
        <v>32</v>
      </c>
    </row>
    <row r="45" spans="1:8" ht="15" x14ac:dyDescent="0.25">
      <c r="A45">
        <v>43</v>
      </c>
      <c r="B45" t="s">
        <v>557</v>
      </c>
      <c r="C45" t="s">
        <v>626</v>
      </c>
      <c r="D45" t="s">
        <v>1169</v>
      </c>
      <c r="E45" t="s">
        <v>627</v>
      </c>
      <c r="F45" t="s">
        <v>628</v>
      </c>
      <c r="G45" t="s">
        <v>23</v>
      </c>
      <c r="H45" t="s">
        <v>32</v>
      </c>
    </row>
    <row r="46" spans="1:8" ht="15" x14ac:dyDescent="0.25">
      <c r="A46">
        <v>44</v>
      </c>
      <c r="B46" t="s">
        <v>157</v>
      </c>
      <c r="C46" t="s">
        <v>185</v>
      </c>
      <c r="D46" t="s">
        <v>1008</v>
      </c>
      <c r="E46" t="s">
        <v>186</v>
      </c>
      <c r="F46" t="s">
        <v>187</v>
      </c>
      <c r="G46" t="s">
        <v>23</v>
      </c>
      <c r="H46" t="s">
        <v>32</v>
      </c>
    </row>
    <row r="47" spans="1:8" ht="15" x14ac:dyDescent="0.25">
      <c r="A47">
        <v>45</v>
      </c>
      <c r="B47" t="s">
        <v>322</v>
      </c>
      <c r="C47" t="s">
        <v>629</v>
      </c>
      <c r="D47" t="s">
        <v>1170</v>
      </c>
      <c r="E47" t="s">
        <v>630</v>
      </c>
      <c r="F47" t="s">
        <v>631</v>
      </c>
      <c r="G47" t="s">
        <v>23</v>
      </c>
      <c r="H47" t="s">
        <v>32</v>
      </c>
    </row>
    <row r="48" spans="1:8" ht="15" x14ac:dyDescent="0.25">
      <c r="A48">
        <v>46</v>
      </c>
      <c r="B48" t="s">
        <v>617</v>
      </c>
      <c r="C48" t="s">
        <v>618</v>
      </c>
      <c r="D48" t="s">
        <v>1166</v>
      </c>
      <c r="E48" t="s">
        <v>619</v>
      </c>
      <c r="F48" t="s">
        <v>620</v>
      </c>
      <c r="G48" t="s">
        <v>23</v>
      </c>
      <c r="H48" t="s">
        <v>32</v>
      </c>
    </row>
    <row r="49" spans="1:8" ht="15" x14ac:dyDescent="0.25">
      <c r="A49">
        <v>47</v>
      </c>
      <c r="B49" t="s">
        <v>104</v>
      </c>
      <c r="D49" t="s">
        <v>1219</v>
      </c>
      <c r="E49" t="s">
        <v>745</v>
      </c>
      <c r="F49" t="s">
        <v>746</v>
      </c>
      <c r="G49" t="s">
        <v>16</v>
      </c>
      <c r="H49" t="s">
        <v>32</v>
      </c>
    </row>
    <row r="50" spans="1:8" ht="15" x14ac:dyDescent="0.25">
      <c r="A50">
        <v>48</v>
      </c>
      <c r="B50" t="s">
        <v>188</v>
      </c>
      <c r="C50" t="s">
        <v>189</v>
      </c>
      <c r="D50" t="s">
        <v>1009</v>
      </c>
      <c r="E50" t="s">
        <v>190</v>
      </c>
      <c r="F50" t="s">
        <v>191</v>
      </c>
      <c r="G50" t="s">
        <v>23</v>
      </c>
      <c r="H50" t="s">
        <v>32</v>
      </c>
    </row>
    <row r="51" spans="1:8" ht="15" x14ac:dyDescent="0.25">
      <c r="A51">
        <v>49</v>
      </c>
      <c r="B51" t="s">
        <v>161</v>
      </c>
      <c r="D51" t="s">
        <v>1183</v>
      </c>
      <c r="E51" t="s">
        <v>654</v>
      </c>
      <c r="F51" t="s">
        <v>655</v>
      </c>
      <c r="G51" t="s">
        <v>16</v>
      </c>
      <c r="H51" t="s">
        <v>32</v>
      </c>
    </row>
    <row r="52" spans="1:8" ht="15" x14ac:dyDescent="0.25">
      <c r="A52">
        <v>50</v>
      </c>
      <c r="B52" t="s">
        <v>192</v>
      </c>
      <c r="C52" t="s">
        <v>193</v>
      </c>
      <c r="D52" t="s">
        <v>1010</v>
      </c>
      <c r="E52" t="s">
        <v>194</v>
      </c>
      <c r="F52" t="s">
        <v>194</v>
      </c>
      <c r="G52" t="s">
        <v>23</v>
      </c>
      <c r="H52" t="s">
        <v>32</v>
      </c>
    </row>
    <row r="53" spans="1:8" ht="15" x14ac:dyDescent="0.25">
      <c r="A53">
        <v>51</v>
      </c>
      <c r="B53" t="s">
        <v>35</v>
      </c>
      <c r="D53" t="s">
        <v>960</v>
      </c>
      <c r="E53" t="s">
        <v>36</v>
      </c>
      <c r="G53" t="s">
        <v>31</v>
      </c>
      <c r="H53" t="s">
        <v>32</v>
      </c>
    </row>
    <row r="54" spans="1:8" ht="15" x14ac:dyDescent="0.25">
      <c r="A54">
        <v>52</v>
      </c>
      <c r="B54" t="s">
        <v>192</v>
      </c>
      <c r="C54" t="s">
        <v>285</v>
      </c>
      <c r="D54" t="s">
        <v>1038</v>
      </c>
      <c r="E54" t="s">
        <v>286</v>
      </c>
      <c r="F54" t="s">
        <v>287</v>
      </c>
      <c r="G54" t="s">
        <v>23</v>
      </c>
      <c r="H54" t="s">
        <v>32</v>
      </c>
    </row>
    <row r="55" spans="1:8" ht="15" x14ac:dyDescent="0.25">
      <c r="A55">
        <v>53</v>
      </c>
      <c r="B55" t="s">
        <v>192</v>
      </c>
      <c r="C55" t="s">
        <v>453</v>
      </c>
      <c r="D55" t="s">
        <v>1101</v>
      </c>
      <c r="E55" t="s">
        <v>454</v>
      </c>
      <c r="F55" t="s">
        <v>455</v>
      </c>
      <c r="G55" t="s">
        <v>23</v>
      </c>
      <c r="H55" t="s">
        <v>32</v>
      </c>
    </row>
    <row r="56" spans="1:8" ht="15" x14ac:dyDescent="0.25">
      <c r="A56">
        <v>54</v>
      </c>
      <c r="B56" t="s">
        <v>192</v>
      </c>
      <c r="D56" t="s">
        <v>1205</v>
      </c>
      <c r="E56" t="s">
        <v>711</v>
      </c>
      <c r="F56" t="s">
        <v>712</v>
      </c>
      <c r="G56" t="s">
        <v>16</v>
      </c>
      <c r="H56" t="s">
        <v>32</v>
      </c>
    </row>
    <row r="57" spans="1:8" ht="15" x14ac:dyDescent="0.25">
      <c r="A57">
        <v>55</v>
      </c>
      <c r="B57" t="s">
        <v>199</v>
      </c>
      <c r="C57" t="s">
        <v>200</v>
      </c>
      <c r="D57" t="s">
        <v>1012</v>
      </c>
      <c r="E57" t="s">
        <v>201</v>
      </c>
      <c r="F57" t="s">
        <v>202</v>
      </c>
      <c r="G57" t="s">
        <v>23</v>
      </c>
      <c r="H57" t="s">
        <v>32</v>
      </c>
    </row>
    <row r="58" spans="1:8" ht="15" x14ac:dyDescent="0.25">
      <c r="A58">
        <v>56</v>
      </c>
      <c r="B58" t="s">
        <v>92</v>
      </c>
      <c r="C58" t="s">
        <v>213</v>
      </c>
      <c r="D58" t="s">
        <v>1016</v>
      </c>
      <c r="E58" t="s">
        <v>214</v>
      </c>
      <c r="F58" t="s">
        <v>215</v>
      </c>
      <c r="G58" t="s">
        <v>23</v>
      </c>
      <c r="H58" t="s">
        <v>32</v>
      </c>
    </row>
    <row r="59" spans="1:8" ht="15" x14ac:dyDescent="0.25">
      <c r="A59">
        <v>57</v>
      </c>
      <c r="B59" t="s">
        <v>72</v>
      </c>
      <c r="C59" t="s">
        <v>867</v>
      </c>
      <c r="D59" t="s">
        <v>1268</v>
      </c>
      <c r="E59" t="s">
        <v>868</v>
      </c>
      <c r="F59" t="s">
        <v>869</v>
      </c>
      <c r="G59" t="s">
        <v>23</v>
      </c>
      <c r="H59" t="s">
        <v>32</v>
      </c>
    </row>
    <row r="60" spans="1:8" ht="15" x14ac:dyDescent="0.25">
      <c r="A60">
        <v>58</v>
      </c>
      <c r="B60" t="s">
        <v>72</v>
      </c>
      <c r="D60" t="s">
        <v>983</v>
      </c>
      <c r="E60" t="s">
        <v>100</v>
      </c>
      <c r="F60" t="s">
        <v>75</v>
      </c>
      <c r="G60" t="s">
        <v>16</v>
      </c>
      <c r="H60" t="s">
        <v>32</v>
      </c>
    </row>
    <row r="61" spans="1:8" ht="15" x14ac:dyDescent="0.25">
      <c r="A61">
        <v>59</v>
      </c>
      <c r="B61" t="s">
        <v>72</v>
      </c>
      <c r="C61" t="s">
        <v>73</v>
      </c>
      <c r="D61" t="s">
        <v>973</v>
      </c>
      <c r="E61" t="s">
        <v>74</v>
      </c>
      <c r="F61" t="s">
        <v>74</v>
      </c>
      <c r="G61" t="s">
        <v>23</v>
      </c>
    </row>
    <row r="62" spans="1:8" ht="15" x14ac:dyDescent="0.25">
      <c r="A62">
        <v>60</v>
      </c>
      <c r="B62" t="s">
        <v>225</v>
      </c>
      <c r="C62" t="s">
        <v>226</v>
      </c>
      <c r="D62" t="s">
        <v>1020</v>
      </c>
      <c r="E62" t="s">
        <v>227</v>
      </c>
      <c r="F62" t="s">
        <v>228</v>
      </c>
      <c r="G62" t="s">
        <v>23</v>
      </c>
    </row>
    <row r="63" spans="1:8" ht="15" x14ac:dyDescent="0.25">
      <c r="A63">
        <v>61</v>
      </c>
      <c r="B63" t="s">
        <v>209</v>
      </c>
      <c r="D63" t="s">
        <v>1090</v>
      </c>
      <c r="E63" t="s">
        <v>424</v>
      </c>
      <c r="G63" t="s">
        <v>16</v>
      </c>
      <c r="H63" t="s">
        <v>32</v>
      </c>
    </row>
    <row r="64" spans="1:8" ht="15" x14ac:dyDescent="0.25">
      <c r="A64">
        <v>62</v>
      </c>
      <c r="B64" t="s">
        <v>229</v>
      </c>
      <c r="C64" t="s">
        <v>230</v>
      </c>
      <c r="D64" t="s">
        <v>1021</v>
      </c>
      <c r="E64" t="s">
        <v>231</v>
      </c>
      <c r="F64" t="s">
        <v>232</v>
      </c>
      <c r="G64" t="s">
        <v>23</v>
      </c>
      <c r="H64" t="s">
        <v>39</v>
      </c>
    </row>
    <row r="65" spans="1:8" ht="15" x14ac:dyDescent="0.25">
      <c r="A65">
        <v>63</v>
      </c>
      <c r="B65" t="s">
        <v>229</v>
      </c>
      <c r="C65" t="s">
        <v>233</v>
      </c>
      <c r="D65" t="s">
        <v>1022</v>
      </c>
      <c r="E65" t="s">
        <v>234</v>
      </c>
      <c r="F65" t="s">
        <v>235</v>
      </c>
      <c r="G65" t="s">
        <v>23</v>
      </c>
    </row>
    <row r="66" spans="1:8" ht="15" x14ac:dyDescent="0.25">
      <c r="A66">
        <v>64</v>
      </c>
      <c r="B66" t="s">
        <v>37</v>
      </c>
      <c r="D66" t="s">
        <v>961</v>
      </c>
      <c r="E66" t="s">
        <v>38</v>
      </c>
      <c r="G66" t="s">
        <v>31</v>
      </c>
      <c r="H66" t="s">
        <v>39</v>
      </c>
    </row>
    <row r="67" spans="1:8" ht="15" x14ac:dyDescent="0.25">
      <c r="A67">
        <v>65</v>
      </c>
      <c r="B67" t="s">
        <v>229</v>
      </c>
      <c r="D67" t="s">
        <v>1253</v>
      </c>
      <c r="E67" t="s">
        <v>832</v>
      </c>
      <c r="G67" t="s">
        <v>16</v>
      </c>
      <c r="H67" t="s">
        <v>39</v>
      </c>
    </row>
    <row r="68" spans="1:8" ht="15" x14ac:dyDescent="0.25">
      <c r="A68">
        <v>66</v>
      </c>
      <c r="B68" t="s">
        <v>229</v>
      </c>
      <c r="C68" t="s">
        <v>873</v>
      </c>
      <c r="D68" t="s">
        <v>1270</v>
      </c>
      <c r="E68" t="s">
        <v>874</v>
      </c>
      <c r="F68" t="s">
        <v>875</v>
      </c>
      <c r="G68" t="s">
        <v>23</v>
      </c>
      <c r="H68" t="s">
        <v>39</v>
      </c>
    </row>
    <row r="69" spans="1:8" ht="15" x14ac:dyDescent="0.25">
      <c r="A69">
        <v>67</v>
      </c>
      <c r="B69" t="s">
        <v>304</v>
      </c>
      <c r="D69" t="s">
        <v>1044</v>
      </c>
      <c r="E69" t="s">
        <v>305</v>
      </c>
      <c r="F69" t="s">
        <v>71</v>
      </c>
      <c r="G69" t="s">
        <v>16</v>
      </c>
      <c r="H69" t="s">
        <v>32</v>
      </c>
    </row>
    <row r="70" spans="1:8" ht="15" x14ac:dyDescent="0.25">
      <c r="A70">
        <v>68</v>
      </c>
      <c r="B70" t="s">
        <v>203</v>
      </c>
      <c r="C70" t="s">
        <v>870</v>
      </c>
      <c r="D70" t="s">
        <v>1269</v>
      </c>
      <c r="E70" t="s">
        <v>871</v>
      </c>
      <c r="F70" t="s">
        <v>872</v>
      </c>
      <c r="G70" t="s">
        <v>23</v>
      </c>
      <c r="H70" t="s">
        <v>39</v>
      </c>
    </row>
    <row r="71" spans="1:8" ht="15" x14ac:dyDescent="0.25">
      <c r="A71">
        <v>69</v>
      </c>
      <c r="B71" t="s">
        <v>297</v>
      </c>
      <c r="D71" t="s">
        <v>1213</v>
      </c>
      <c r="E71" t="s">
        <v>732</v>
      </c>
      <c r="F71" t="s">
        <v>733</v>
      </c>
      <c r="G71" t="s">
        <v>16</v>
      </c>
      <c r="H71" t="s">
        <v>32</v>
      </c>
    </row>
    <row r="72" spans="1:8" ht="15" x14ac:dyDescent="0.25">
      <c r="A72">
        <v>70</v>
      </c>
      <c r="B72" t="s">
        <v>207</v>
      </c>
      <c r="D72" t="s">
        <v>1014</v>
      </c>
      <c r="E72" t="s">
        <v>208</v>
      </c>
      <c r="G72" t="s">
        <v>16</v>
      </c>
      <c r="H72" t="s">
        <v>32</v>
      </c>
    </row>
    <row r="73" spans="1:8" ht="15" x14ac:dyDescent="0.25">
      <c r="A73">
        <v>71</v>
      </c>
      <c r="B73" t="s">
        <v>120</v>
      </c>
      <c r="C73" t="s">
        <v>288</v>
      </c>
      <c r="D73" t="s">
        <v>1039</v>
      </c>
      <c r="E73" t="s">
        <v>289</v>
      </c>
      <c r="F73" t="s">
        <v>290</v>
      </c>
      <c r="G73" t="s">
        <v>23</v>
      </c>
      <c r="H73" t="s">
        <v>32</v>
      </c>
    </row>
    <row r="74" spans="1:8" ht="15" x14ac:dyDescent="0.25">
      <c r="A74">
        <v>72</v>
      </c>
      <c r="B74" t="s">
        <v>129</v>
      </c>
      <c r="C74" t="s">
        <v>258</v>
      </c>
      <c r="D74" t="s">
        <v>1029</v>
      </c>
      <c r="E74" t="s">
        <v>259</v>
      </c>
      <c r="F74" t="s">
        <v>260</v>
      </c>
      <c r="G74" t="s">
        <v>23</v>
      </c>
      <c r="H74" t="s">
        <v>32</v>
      </c>
    </row>
    <row r="75" spans="1:8" ht="15" x14ac:dyDescent="0.25">
      <c r="A75">
        <v>73</v>
      </c>
      <c r="B75" t="s">
        <v>92</v>
      </c>
      <c r="C75" t="s">
        <v>261</v>
      </c>
      <c r="D75" t="s">
        <v>1030</v>
      </c>
      <c r="E75" t="s">
        <v>262</v>
      </c>
      <c r="F75" t="s">
        <v>263</v>
      </c>
      <c r="G75" t="s">
        <v>23</v>
      </c>
      <c r="H75" t="s">
        <v>32</v>
      </c>
    </row>
    <row r="76" spans="1:8" ht="15" x14ac:dyDescent="0.25">
      <c r="A76">
        <v>74</v>
      </c>
      <c r="B76" t="s">
        <v>343</v>
      </c>
      <c r="C76" t="s">
        <v>344</v>
      </c>
      <c r="D76" t="s">
        <v>1059</v>
      </c>
      <c r="E76" t="s">
        <v>345</v>
      </c>
      <c r="F76" t="s">
        <v>346</v>
      </c>
      <c r="G76" t="s">
        <v>23</v>
      </c>
      <c r="H76" t="s">
        <v>32</v>
      </c>
    </row>
    <row r="77" spans="1:8" ht="15" x14ac:dyDescent="0.25">
      <c r="A77">
        <v>75</v>
      </c>
      <c r="B77" t="s">
        <v>276</v>
      </c>
      <c r="D77" t="s">
        <v>1035</v>
      </c>
      <c r="E77" t="s">
        <v>277</v>
      </c>
      <c r="G77" t="s">
        <v>16</v>
      </c>
      <c r="H77" t="s">
        <v>32</v>
      </c>
    </row>
    <row r="78" spans="1:8" ht="15" x14ac:dyDescent="0.25">
      <c r="A78">
        <v>76</v>
      </c>
      <c r="B78" t="s">
        <v>157</v>
      </c>
      <c r="C78" t="s">
        <v>282</v>
      </c>
      <c r="D78" t="s">
        <v>1037</v>
      </c>
      <c r="E78" t="s">
        <v>283</v>
      </c>
      <c r="F78" t="s">
        <v>284</v>
      </c>
      <c r="G78" t="s">
        <v>23</v>
      </c>
      <c r="H78" t="s">
        <v>32</v>
      </c>
    </row>
    <row r="79" spans="1:8" ht="15" x14ac:dyDescent="0.25">
      <c r="A79">
        <v>77</v>
      </c>
      <c r="B79" t="s">
        <v>351</v>
      </c>
      <c r="C79" t="s">
        <v>944</v>
      </c>
      <c r="D79" t="s">
        <v>1298</v>
      </c>
      <c r="E79" t="s">
        <v>945</v>
      </c>
      <c r="F79" t="s">
        <v>946</v>
      </c>
      <c r="G79" t="s">
        <v>23</v>
      </c>
      <c r="H79" t="s">
        <v>32</v>
      </c>
    </row>
    <row r="80" spans="1:8" ht="15" x14ac:dyDescent="0.25">
      <c r="A80">
        <v>78</v>
      </c>
      <c r="B80" t="s">
        <v>351</v>
      </c>
      <c r="D80" t="s">
        <v>1248</v>
      </c>
      <c r="E80" t="s">
        <v>818</v>
      </c>
      <c r="F80" t="s">
        <v>819</v>
      </c>
      <c r="G80" t="s">
        <v>16</v>
      </c>
      <c r="H80" t="s">
        <v>32</v>
      </c>
    </row>
    <row r="81" spans="1:8" ht="15" x14ac:dyDescent="0.25">
      <c r="A81">
        <v>79</v>
      </c>
      <c r="B81" t="s">
        <v>161</v>
      </c>
      <c r="C81" t="s">
        <v>294</v>
      </c>
      <c r="D81" t="s">
        <v>1041</v>
      </c>
      <c r="E81" t="s">
        <v>295</v>
      </c>
      <c r="F81" t="s">
        <v>296</v>
      </c>
      <c r="G81" t="s">
        <v>23</v>
      </c>
      <c r="H81" t="s">
        <v>32</v>
      </c>
    </row>
    <row r="82" spans="1:8" ht="15" x14ac:dyDescent="0.25">
      <c r="A82">
        <v>80</v>
      </c>
      <c r="B82" t="s">
        <v>297</v>
      </c>
      <c r="C82" t="s">
        <v>298</v>
      </c>
      <c r="D82" t="s">
        <v>1042</v>
      </c>
      <c r="E82" t="s">
        <v>295</v>
      </c>
      <c r="F82" t="s">
        <v>299</v>
      </c>
      <c r="G82" t="s">
        <v>23</v>
      </c>
      <c r="H82" t="s">
        <v>32</v>
      </c>
    </row>
    <row r="83" spans="1:8" ht="15" x14ac:dyDescent="0.25">
      <c r="A83">
        <v>81</v>
      </c>
      <c r="B83" t="s">
        <v>460</v>
      </c>
      <c r="C83" t="s">
        <v>461</v>
      </c>
      <c r="D83" t="s">
        <v>1104</v>
      </c>
      <c r="E83" t="s">
        <v>462</v>
      </c>
      <c r="F83" t="s">
        <v>463</v>
      </c>
      <c r="G83" t="s">
        <v>23</v>
      </c>
      <c r="H83" t="s">
        <v>32</v>
      </c>
    </row>
    <row r="84" spans="1:8" ht="15" x14ac:dyDescent="0.25">
      <c r="A84">
        <v>82</v>
      </c>
      <c r="B84" t="s">
        <v>300</v>
      </c>
      <c r="C84" t="s">
        <v>301</v>
      </c>
      <c r="D84" t="s">
        <v>1043</v>
      </c>
      <c r="E84" t="s">
        <v>302</v>
      </c>
      <c r="F84" t="s">
        <v>303</v>
      </c>
      <c r="G84" t="s">
        <v>23</v>
      </c>
    </row>
    <row r="85" spans="1:8" ht="15" x14ac:dyDescent="0.25">
      <c r="A85">
        <v>83</v>
      </c>
      <c r="B85" t="s">
        <v>309</v>
      </c>
      <c r="C85" t="s">
        <v>310</v>
      </c>
      <c r="D85" t="s">
        <v>1046</v>
      </c>
      <c r="E85" t="s">
        <v>311</v>
      </c>
      <c r="F85" t="s">
        <v>312</v>
      </c>
      <c r="G85" t="s">
        <v>23</v>
      </c>
      <c r="H85" t="s">
        <v>32</v>
      </c>
    </row>
    <row r="86" spans="1:8" ht="15" x14ac:dyDescent="0.25">
      <c r="A86">
        <v>84</v>
      </c>
      <c r="B86" t="s">
        <v>199</v>
      </c>
      <c r="C86" t="s">
        <v>306</v>
      </c>
      <c r="D86" t="s">
        <v>1045</v>
      </c>
      <c r="E86" t="s">
        <v>307</v>
      </c>
      <c r="F86" t="s">
        <v>308</v>
      </c>
      <c r="G86" t="s">
        <v>23</v>
      </c>
      <c r="H86" t="s">
        <v>32</v>
      </c>
    </row>
    <row r="87" spans="1:8" ht="15" x14ac:dyDescent="0.25">
      <c r="A87">
        <v>85</v>
      </c>
      <c r="B87" t="s">
        <v>637</v>
      </c>
      <c r="D87" t="s">
        <v>1174</v>
      </c>
      <c r="E87" t="s">
        <v>638</v>
      </c>
      <c r="G87" t="s">
        <v>16</v>
      </c>
      <c r="H87" t="s">
        <v>32</v>
      </c>
    </row>
    <row r="88" spans="1:8" ht="15" x14ac:dyDescent="0.25">
      <c r="A88">
        <v>86</v>
      </c>
      <c r="B88" t="s">
        <v>153</v>
      </c>
      <c r="C88" t="s">
        <v>314</v>
      </c>
      <c r="D88" t="s">
        <v>1048</v>
      </c>
      <c r="E88" t="s">
        <v>315</v>
      </c>
      <c r="F88" t="s">
        <v>316</v>
      </c>
      <c r="G88" t="s">
        <v>23</v>
      </c>
      <c r="H88" t="s">
        <v>32</v>
      </c>
    </row>
    <row r="89" spans="1:8" ht="15" x14ac:dyDescent="0.25">
      <c r="A89">
        <v>87</v>
      </c>
      <c r="B89" t="s">
        <v>145</v>
      </c>
      <c r="D89" t="s">
        <v>1050</v>
      </c>
      <c r="E89" t="s">
        <v>320</v>
      </c>
      <c r="F89" t="s">
        <v>321</v>
      </c>
      <c r="G89" t="s">
        <v>16</v>
      </c>
      <c r="H89" t="s">
        <v>32</v>
      </c>
    </row>
    <row r="90" spans="1:8" ht="15" x14ac:dyDescent="0.25">
      <c r="A90">
        <v>88</v>
      </c>
      <c r="B90" t="s">
        <v>322</v>
      </c>
      <c r="D90" t="s">
        <v>1051</v>
      </c>
      <c r="E90" t="s">
        <v>323</v>
      </c>
      <c r="F90" t="s">
        <v>324</v>
      </c>
      <c r="G90" t="s">
        <v>16</v>
      </c>
      <c r="H90" t="s">
        <v>32</v>
      </c>
    </row>
    <row r="91" spans="1:8" ht="15" x14ac:dyDescent="0.25">
      <c r="A91">
        <v>89</v>
      </c>
      <c r="B91" t="s">
        <v>209</v>
      </c>
      <c r="C91" t="s">
        <v>210</v>
      </c>
      <c r="D91" t="s">
        <v>1015</v>
      </c>
      <c r="E91" t="s">
        <v>211</v>
      </c>
      <c r="F91" t="s">
        <v>212</v>
      </c>
      <c r="G91" t="s">
        <v>23</v>
      </c>
      <c r="H91" t="s">
        <v>32</v>
      </c>
    </row>
    <row r="92" spans="1:8" ht="15" x14ac:dyDescent="0.25">
      <c r="A92">
        <v>90</v>
      </c>
      <c r="B92" t="s">
        <v>428</v>
      </c>
      <c r="D92" t="s">
        <v>1186</v>
      </c>
      <c r="E92" t="s">
        <v>662</v>
      </c>
      <c r="G92" t="s">
        <v>16</v>
      </c>
      <c r="H92" t="s">
        <v>32</v>
      </c>
    </row>
    <row r="93" spans="1:8" ht="15" x14ac:dyDescent="0.25">
      <c r="A93">
        <v>91</v>
      </c>
      <c r="B93" t="s">
        <v>17</v>
      </c>
      <c r="D93" t="s">
        <v>954</v>
      </c>
      <c r="E93" t="s">
        <v>18</v>
      </c>
      <c r="G93" t="s">
        <v>16</v>
      </c>
      <c r="H93" t="s">
        <v>19</v>
      </c>
    </row>
    <row r="94" spans="1:8" ht="15" x14ac:dyDescent="0.25">
      <c r="A94">
        <v>92</v>
      </c>
      <c r="B94" t="s">
        <v>515</v>
      </c>
      <c r="D94" t="s">
        <v>1124</v>
      </c>
      <c r="E94" t="s">
        <v>516</v>
      </c>
      <c r="F94" t="s">
        <v>517</v>
      </c>
      <c r="G94" t="s">
        <v>16</v>
      </c>
      <c r="H94" t="s">
        <v>19</v>
      </c>
    </row>
    <row r="95" spans="1:8" ht="15" x14ac:dyDescent="0.25">
      <c r="A95">
        <v>93</v>
      </c>
      <c r="B95" t="s">
        <v>588</v>
      </c>
      <c r="C95" t="s">
        <v>589</v>
      </c>
      <c r="D95" t="s">
        <v>1153</v>
      </c>
      <c r="E95" t="s">
        <v>590</v>
      </c>
      <c r="F95" t="s">
        <v>75</v>
      </c>
      <c r="G95" t="s">
        <v>23</v>
      </c>
      <c r="H95" t="s">
        <v>19</v>
      </c>
    </row>
    <row r="96" spans="1:8" ht="15" x14ac:dyDescent="0.25">
      <c r="A96">
        <v>94</v>
      </c>
      <c r="B96" t="s">
        <v>773</v>
      </c>
      <c r="C96" t="s">
        <v>826</v>
      </c>
      <c r="D96" t="s">
        <v>1251</v>
      </c>
      <c r="E96" t="s">
        <v>827</v>
      </c>
      <c r="F96" t="s">
        <v>828</v>
      </c>
      <c r="G96" t="s">
        <v>23</v>
      </c>
    </row>
    <row r="97" spans="1:8" ht="15" x14ac:dyDescent="0.25">
      <c r="A97">
        <v>95</v>
      </c>
      <c r="B97" t="s">
        <v>161</v>
      </c>
      <c r="C97" t="s">
        <v>333</v>
      </c>
      <c r="D97" t="s">
        <v>1055</v>
      </c>
      <c r="E97" t="s">
        <v>334</v>
      </c>
      <c r="F97" t="s">
        <v>334</v>
      </c>
      <c r="G97" t="s">
        <v>23</v>
      </c>
      <c r="H97" t="s">
        <v>32</v>
      </c>
    </row>
    <row r="98" spans="1:8" ht="15" x14ac:dyDescent="0.25">
      <c r="A98">
        <v>96</v>
      </c>
      <c r="B98" t="s">
        <v>141</v>
      </c>
      <c r="C98" t="s">
        <v>251</v>
      </c>
      <c r="D98" t="s">
        <v>1027</v>
      </c>
      <c r="E98" t="s">
        <v>252</v>
      </c>
      <c r="F98" t="s">
        <v>253</v>
      </c>
      <c r="G98" t="s">
        <v>23</v>
      </c>
      <c r="H98" t="s">
        <v>32</v>
      </c>
    </row>
    <row r="99" spans="1:8" ht="15" x14ac:dyDescent="0.25">
      <c r="A99">
        <v>97</v>
      </c>
      <c r="B99" t="s">
        <v>125</v>
      </c>
      <c r="C99" t="s">
        <v>335</v>
      </c>
      <c r="D99" t="s">
        <v>1056</v>
      </c>
      <c r="E99" t="s">
        <v>336</v>
      </c>
      <c r="F99" t="s">
        <v>337</v>
      </c>
      <c r="G99" t="s">
        <v>23</v>
      </c>
      <c r="H99" t="s">
        <v>32</v>
      </c>
    </row>
    <row r="100" spans="1:8" ht="15" x14ac:dyDescent="0.25">
      <c r="A100">
        <v>98</v>
      </c>
      <c r="B100" t="s">
        <v>64</v>
      </c>
      <c r="D100" t="s">
        <v>1173</v>
      </c>
      <c r="E100" t="s">
        <v>636</v>
      </c>
      <c r="G100" t="s">
        <v>16</v>
      </c>
      <c r="H100" t="s">
        <v>19</v>
      </c>
    </row>
    <row r="101" spans="1:8" ht="15" x14ac:dyDescent="0.25">
      <c r="A101">
        <v>99</v>
      </c>
      <c r="B101" t="s">
        <v>64</v>
      </c>
      <c r="C101" t="s">
        <v>876</v>
      </c>
      <c r="D101" t="s">
        <v>1271</v>
      </c>
      <c r="E101" t="s">
        <v>877</v>
      </c>
      <c r="F101" t="s">
        <v>878</v>
      </c>
      <c r="G101" t="s">
        <v>23</v>
      </c>
      <c r="H101" t="s">
        <v>19</v>
      </c>
    </row>
    <row r="102" spans="1:8" x14ac:dyDescent="0.35">
      <c r="A102">
        <v>100</v>
      </c>
      <c r="B102" t="s">
        <v>26</v>
      </c>
      <c r="C102" t="s">
        <v>291</v>
      </c>
      <c r="D102" t="s">
        <v>1040</v>
      </c>
      <c r="E102" t="s">
        <v>292</v>
      </c>
      <c r="F102" t="s">
        <v>293</v>
      </c>
      <c r="G102" t="s">
        <v>23</v>
      </c>
      <c r="H102" t="s">
        <v>19</v>
      </c>
    </row>
    <row r="103" spans="1:8" x14ac:dyDescent="0.35">
      <c r="A103">
        <v>101</v>
      </c>
      <c r="B103" t="s">
        <v>297</v>
      </c>
      <c r="C103" t="s">
        <v>338</v>
      </c>
      <c r="D103" t="s">
        <v>1057</v>
      </c>
      <c r="E103" t="s">
        <v>339</v>
      </c>
      <c r="F103" t="s">
        <v>339</v>
      </c>
      <c r="G103" t="s">
        <v>23</v>
      </c>
      <c r="H103" t="s">
        <v>32</v>
      </c>
    </row>
    <row r="104" spans="1:8" x14ac:dyDescent="0.35">
      <c r="A104">
        <v>102</v>
      </c>
      <c r="B104" t="s">
        <v>133</v>
      </c>
      <c r="D104" t="s">
        <v>1175</v>
      </c>
      <c r="E104" t="s">
        <v>639</v>
      </c>
      <c r="G104" t="s">
        <v>16</v>
      </c>
      <c r="H104" t="s">
        <v>32</v>
      </c>
    </row>
    <row r="105" spans="1:8" x14ac:dyDescent="0.35">
      <c r="A105">
        <v>103</v>
      </c>
      <c r="B105" t="s">
        <v>133</v>
      </c>
      <c r="C105" t="s">
        <v>640</v>
      </c>
      <c r="D105" t="s">
        <v>1176</v>
      </c>
      <c r="E105" t="s">
        <v>641</v>
      </c>
      <c r="F105" t="s">
        <v>642</v>
      </c>
      <c r="G105" t="s">
        <v>23</v>
      </c>
      <c r="H105" t="s">
        <v>32</v>
      </c>
    </row>
    <row r="106" spans="1:8" x14ac:dyDescent="0.35">
      <c r="A106">
        <v>104</v>
      </c>
      <c r="B106" t="s">
        <v>297</v>
      </c>
      <c r="C106" t="s">
        <v>340</v>
      </c>
      <c r="D106" t="s">
        <v>1058</v>
      </c>
      <c r="E106" t="s">
        <v>341</v>
      </c>
      <c r="F106" t="s">
        <v>342</v>
      </c>
      <c r="G106" t="s">
        <v>23</v>
      </c>
      <c r="H106" t="s">
        <v>32</v>
      </c>
    </row>
    <row r="107" spans="1:8" x14ac:dyDescent="0.35">
      <c r="A107">
        <v>105</v>
      </c>
      <c r="B107" t="s">
        <v>60</v>
      </c>
      <c r="C107" t="s">
        <v>61</v>
      </c>
      <c r="D107" t="s">
        <v>970</v>
      </c>
      <c r="E107" t="s">
        <v>62</v>
      </c>
      <c r="F107" t="s">
        <v>63</v>
      </c>
      <c r="G107" t="s">
        <v>23</v>
      </c>
      <c r="H107" t="s">
        <v>19</v>
      </c>
    </row>
    <row r="108" spans="1:8" x14ac:dyDescent="0.35">
      <c r="A108">
        <v>106</v>
      </c>
      <c r="B108" t="s">
        <v>192</v>
      </c>
      <c r="C108" t="s">
        <v>348</v>
      </c>
      <c r="D108" t="s">
        <v>1061</v>
      </c>
      <c r="E108" t="s">
        <v>349</v>
      </c>
      <c r="F108" t="s">
        <v>350</v>
      </c>
      <c r="G108" t="s">
        <v>23</v>
      </c>
      <c r="H108" t="s">
        <v>32</v>
      </c>
    </row>
    <row r="109" spans="1:8" x14ac:dyDescent="0.35">
      <c r="A109">
        <v>107</v>
      </c>
      <c r="B109" t="s">
        <v>112</v>
      </c>
      <c r="C109" t="s">
        <v>791</v>
      </c>
      <c r="D109" t="s">
        <v>1236</v>
      </c>
      <c r="E109" t="s">
        <v>792</v>
      </c>
      <c r="F109" t="s">
        <v>792</v>
      </c>
      <c r="G109" t="s">
        <v>23</v>
      </c>
    </row>
    <row r="110" spans="1:8" x14ac:dyDescent="0.35">
      <c r="A110">
        <v>108</v>
      </c>
      <c r="B110" t="s">
        <v>209</v>
      </c>
      <c r="C110" t="s">
        <v>503</v>
      </c>
      <c r="D110" t="s">
        <v>1120</v>
      </c>
      <c r="E110" t="s">
        <v>504</v>
      </c>
      <c r="F110" t="s">
        <v>505</v>
      </c>
      <c r="G110" t="s">
        <v>23</v>
      </c>
      <c r="H110" t="s">
        <v>32</v>
      </c>
    </row>
    <row r="111" spans="1:8" x14ac:dyDescent="0.35">
      <c r="A111">
        <v>109</v>
      </c>
      <c r="B111" t="s">
        <v>13</v>
      </c>
      <c r="C111" t="s">
        <v>20</v>
      </c>
      <c r="D111" t="s">
        <v>955</v>
      </c>
      <c r="E111" t="s">
        <v>21</v>
      </c>
      <c r="F111" t="s">
        <v>22</v>
      </c>
      <c r="G111" t="s">
        <v>23</v>
      </c>
      <c r="H111" t="s">
        <v>19</v>
      </c>
    </row>
    <row r="112" spans="1:8" x14ac:dyDescent="0.35">
      <c r="A112">
        <v>110</v>
      </c>
      <c r="B112" t="s">
        <v>13</v>
      </c>
      <c r="D112" t="s">
        <v>953</v>
      </c>
      <c r="E112" t="s">
        <v>14</v>
      </c>
      <c r="F112" t="s">
        <v>15</v>
      </c>
      <c r="G112" t="s">
        <v>16</v>
      </c>
    </row>
    <row r="113" spans="1:8" x14ac:dyDescent="0.35">
      <c r="A113">
        <v>111</v>
      </c>
      <c r="B113" t="s">
        <v>633</v>
      </c>
      <c r="D113" t="s">
        <v>1172</v>
      </c>
      <c r="E113" t="s">
        <v>634</v>
      </c>
      <c r="F113" t="s">
        <v>635</v>
      </c>
      <c r="G113" t="s">
        <v>31</v>
      </c>
      <c r="H113" t="s">
        <v>19</v>
      </c>
    </row>
    <row r="114" spans="1:8" x14ac:dyDescent="0.35">
      <c r="A114">
        <v>112</v>
      </c>
      <c r="B114" t="s">
        <v>13</v>
      </c>
      <c r="C114" t="s">
        <v>755</v>
      </c>
      <c r="D114" t="s">
        <v>1223</v>
      </c>
      <c r="E114" t="s">
        <v>756</v>
      </c>
      <c r="F114" t="s">
        <v>757</v>
      </c>
      <c r="G114" t="s">
        <v>23</v>
      </c>
      <c r="H114" t="s">
        <v>19</v>
      </c>
    </row>
    <row r="115" spans="1:8" x14ac:dyDescent="0.35">
      <c r="A115">
        <v>113</v>
      </c>
      <c r="B115" t="s">
        <v>13</v>
      </c>
      <c r="D115" t="s">
        <v>956</v>
      </c>
      <c r="E115" t="s">
        <v>24</v>
      </c>
      <c r="F115" t="s">
        <v>25</v>
      </c>
      <c r="G115" t="s">
        <v>23</v>
      </c>
      <c r="H115" t="s">
        <v>19</v>
      </c>
    </row>
    <row r="116" spans="1:8" x14ac:dyDescent="0.35">
      <c r="A116">
        <v>114</v>
      </c>
      <c r="B116" t="s">
        <v>343</v>
      </c>
      <c r="D116" t="s">
        <v>1063</v>
      </c>
      <c r="E116" t="s">
        <v>355</v>
      </c>
      <c r="G116" t="s">
        <v>16</v>
      </c>
      <c r="H116" t="s">
        <v>32</v>
      </c>
    </row>
    <row r="117" spans="1:8" x14ac:dyDescent="0.35">
      <c r="A117">
        <v>115</v>
      </c>
      <c r="B117" t="s">
        <v>343</v>
      </c>
      <c r="C117" t="s">
        <v>685</v>
      </c>
      <c r="D117" t="s">
        <v>1196</v>
      </c>
      <c r="E117" t="s">
        <v>686</v>
      </c>
      <c r="F117" t="s">
        <v>687</v>
      </c>
      <c r="G117" t="s">
        <v>23</v>
      </c>
      <c r="H117" t="s">
        <v>32</v>
      </c>
    </row>
    <row r="118" spans="1:8" x14ac:dyDescent="0.35">
      <c r="A118">
        <v>116</v>
      </c>
      <c r="B118" t="s">
        <v>157</v>
      </c>
      <c r="C118" t="s">
        <v>356</v>
      </c>
      <c r="D118" t="s">
        <v>1064</v>
      </c>
      <c r="E118" t="s">
        <v>357</v>
      </c>
      <c r="F118" t="s">
        <v>358</v>
      </c>
      <c r="G118" t="s">
        <v>23</v>
      </c>
      <c r="H118" t="s">
        <v>32</v>
      </c>
    </row>
    <row r="119" spans="1:8" x14ac:dyDescent="0.35">
      <c r="A119">
        <v>117</v>
      </c>
      <c r="B119" t="s">
        <v>139</v>
      </c>
      <c r="C119" t="s">
        <v>561</v>
      </c>
      <c r="D119" t="s">
        <v>1144</v>
      </c>
      <c r="E119" t="s">
        <v>562</v>
      </c>
      <c r="F119" t="s">
        <v>563</v>
      </c>
      <c r="G119" t="s">
        <v>23</v>
      </c>
      <c r="H119" t="s">
        <v>32</v>
      </c>
    </row>
    <row r="120" spans="1:8" x14ac:dyDescent="0.35">
      <c r="A120">
        <v>118</v>
      </c>
      <c r="B120" t="s">
        <v>122</v>
      </c>
      <c r="C120" t="s">
        <v>907</v>
      </c>
      <c r="D120" t="s">
        <v>1282</v>
      </c>
      <c r="E120" t="s">
        <v>908</v>
      </c>
      <c r="F120" t="s">
        <v>909</v>
      </c>
      <c r="G120" t="s">
        <v>23</v>
      </c>
      <c r="H120" t="s">
        <v>32</v>
      </c>
    </row>
    <row r="121" spans="1:8" x14ac:dyDescent="0.35">
      <c r="A121">
        <v>119</v>
      </c>
      <c r="B121" t="s">
        <v>300</v>
      </c>
      <c r="C121" t="s">
        <v>421</v>
      </c>
      <c r="D121" t="s">
        <v>1089</v>
      </c>
      <c r="E121" t="s">
        <v>422</v>
      </c>
      <c r="F121" t="s">
        <v>423</v>
      </c>
      <c r="G121" t="s">
        <v>23</v>
      </c>
      <c r="H121" t="s">
        <v>32</v>
      </c>
    </row>
    <row r="122" spans="1:8" x14ac:dyDescent="0.35">
      <c r="A122">
        <v>120</v>
      </c>
      <c r="B122" t="s">
        <v>13</v>
      </c>
      <c r="C122" t="s">
        <v>392</v>
      </c>
      <c r="D122" t="s">
        <v>1077</v>
      </c>
      <c r="E122" t="s">
        <v>393</v>
      </c>
      <c r="F122" t="s">
        <v>394</v>
      </c>
      <c r="G122" t="s">
        <v>23</v>
      </c>
      <c r="H122" t="s">
        <v>19</v>
      </c>
    </row>
    <row r="123" spans="1:8" x14ac:dyDescent="0.35">
      <c r="A123">
        <v>121</v>
      </c>
      <c r="B123" t="s">
        <v>188</v>
      </c>
      <c r="C123" t="s">
        <v>317</v>
      </c>
      <c r="D123" t="s">
        <v>1049</v>
      </c>
      <c r="E123" t="s">
        <v>318</v>
      </c>
      <c r="F123" t="s">
        <v>319</v>
      </c>
      <c r="G123" t="s">
        <v>23</v>
      </c>
      <c r="H123" t="s">
        <v>32</v>
      </c>
    </row>
    <row r="124" spans="1:8" x14ac:dyDescent="0.35">
      <c r="A124">
        <v>122</v>
      </c>
      <c r="B124" t="s">
        <v>153</v>
      </c>
      <c r="C124" t="s">
        <v>216</v>
      </c>
      <c r="D124" t="s">
        <v>1017</v>
      </c>
      <c r="E124" t="s">
        <v>217</v>
      </c>
      <c r="F124" t="s">
        <v>218</v>
      </c>
      <c r="G124" t="s">
        <v>23</v>
      </c>
      <c r="H124" t="s">
        <v>32</v>
      </c>
    </row>
    <row r="125" spans="1:8" x14ac:dyDescent="0.35">
      <c r="A125">
        <v>123</v>
      </c>
      <c r="B125" t="s">
        <v>149</v>
      </c>
      <c r="C125" t="s">
        <v>793</v>
      </c>
      <c r="D125" t="s">
        <v>1237</v>
      </c>
      <c r="E125" t="s">
        <v>794</v>
      </c>
      <c r="F125" t="s">
        <v>795</v>
      </c>
      <c r="G125" t="s">
        <v>23</v>
      </c>
      <c r="H125" t="s">
        <v>32</v>
      </c>
    </row>
    <row r="126" spans="1:8" x14ac:dyDescent="0.35">
      <c r="A126">
        <v>124</v>
      </c>
      <c r="B126" t="s">
        <v>96</v>
      </c>
      <c r="C126" t="s">
        <v>375</v>
      </c>
      <c r="D126" t="s">
        <v>1071</v>
      </c>
      <c r="E126" t="s">
        <v>376</v>
      </c>
      <c r="F126" t="s">
        <v>377</v>
      </c>
      <c r="G126" t="s">
        <v>23</v>
      </c>
      <c r="H126" t="s">
        <v>32</v>
      </c>
    </row>
    <row r="127" spans="1:8" x14ac:dyDescent="0.35">
      <c r="A127">
        <v>125</v>
      </c>
      <c r="B127" t="s">
        <v>247</v>
      </c>
      <c r="C127" t="s">
        <v>554</v>
      </c>
      <c r="D127" t="s">
        <v>1141</v>
      </c>
      <c r="E127" t="s">
        <v>555</v>
      </c>
      <c r="F127" t="s">
        <v>556</v>
      </c>
      <c r="G127" t="s">
        <v>23</v>
      </c>
      <c r="H127" t="s">
        <v>32</v>
      </c>
    </row>
    <row r="128" spans="1:8" x14ac:dyDescent="0.35">
      <c r="A128">
        <v>126</v>
      </c>
      <c r="B128" t="s">
        <v>141</v>
      </c>
      <c r="C128" t="s">
        <v>378</v>
      </c>
      <c r="D128" t="s">
        <v>1072</v>
      </c>
      <c r="E128" t="s">
        <v>379</v>
      </c>
      <c r="F128" t="s">
        <v>380</v>
      </c>
      <c r="G128" t="s">
        <v>23</v>
      </c>
      <c r="H128" t="s">
        <v>32</v>
      </c>
    </row>
    <row r="129" spans="1:8" x14ac:dyDescent="0.35">
      <c r="A129">
        <v>127</v>
      </c>
      <c r="B129" t="s">
        <v>203</v>
      </c>
      <c r="C129" t="s">
        <v>900</v>
      </c>
      <c r="D129" t="s">
        <v>1279</v>
      </c>
      <c r="E129" t="s">
        <v>901</v>
      </c>
      <c r="F129" t="s">
        <v>902</v>
      </c>
      <c r="G129" t="s">
        <v>23</v>
      </c>
      <c r="H129" t="s">
        <v>39</v>
      </c>
    </row>
    <row r="130" spans="1:8" x14ac:dyDescent="0.35">
      <c r="A130">
        <v>128</v>
      </c>
      <c r="B130" t="s">
        <v>122</v>
      </c>
      <c r="C130" t="s">
        <v>267</v>
      </c>
      <c r="D130" t="s">
        <v>1156</v>
      </c>
      <c r="E130" t="s">
        <v>268</v>
      </c>
      <c r="F130" t="s">
        <v>75</v>
      </c>
      <c r="G130" t="s">
        <v>23</v>
      </c>
      <c r="H130" t="s">
        <v>32</v>
      </c>
    </row>
    <row r="131" spans="1:8" x14ac:dyDescent="0.35">
      <c r="A131">
        <v>129</v>
      </c>
      <c r="B131" t="s">
        <v>122</v>
      </c>
      <c r="C131" t="s">
        <v>267</v>
      </c>
      <c r="D131" t="s">
        <v>1032</v>
      </c>
      <c r="E131" t="s">
        <v>268</v>
      </c>
      <c r="F131" t="s">
        <v>269</v>
      </c>
      <c r="G131" t="s">
        <v>23</v>
      </c>
      <c r="H131" t="s">
        <v>32</v>
      </c>
    </row>
    <row r="132" spans="1:8" x14ac:dyDescent="0.35">
      <c r="A132">
        <v>130</v>
      </c>
      <c r="B132" t="s">
        <v>264</v>
      </c>
      <c r="C132" t="s">
        <v>914</v>
      </c>
      <c r="D132" t="s">
        <v>1285</v>
      </c>
      <c r="E132" t="s">
        <v>915</v>
      </c>
      <c r="F132" t="s">
        <v>916</v>
      </c>
      <c r="G132" t="s">
        <v>23</v>
      </c>
      <c r="H132" t="s">
        <v>32</v>
      </c>
    </row>
    <row r="133" spans="1:8" x14ac:dyDescent="0.35">
      <c r="A133">
        <v>131</v>
      </c>
      <c r="B133" t="s">
        <v>133</v>
      </c>
      <c r="C133" t="s">
        <v>404</v>
      </c>
      <c r="D133" t="s">
        <v>1081</v>
      </c>
      <c r="E133" t="s">
        <v>405</v>
      </c>
      <c r="F133" t="s">
        <v>406</v>
      </c>
      <c r="G133" t="s">
        <v>23</v>
      </c>
      <c r="H133" t="s">
        <v>32</v>
      </c>
    </row>
    <row r="134" spans="1:8" x14ac:dyDescent="0.35">
      <c r="A134">
        <v>132</v>
      </c>
      <c r="B134" t="s">
        <v>153</v>
      </c>
      <c r="C134" t="s">
        <v>410</v>
      </c>
      <c r="D134" t="s">
        <v>1083</v>
      </c>
      <c r="E134" t="s">
        <v>411</v>
      </c>
      <c r="F134" t="s">
        <v>412</v>
      </c>
      <c r="G134" t="s">
        <v>23</v>
      </c>
      <c r="H134" t="s">
        <v>32</v>
      </c>
    </row>
    <row r="135" spans="1:8" x14ac:dyDescent="0.35">
      <c r="A135">
        <v>133</v>
      </c>
      <c r="B135" t="s">
        <v>153</v>
      </c>
      <c r="C135" t="s">
        <v>410</v>
      </c>
      <c r="D135" t="s">
        <v>1084</v>
      </c>
      <c r="E135" t="s">
        <v>412</v>
      </c>
      <c r="F135" t="s">
        <v>413</v>
      </c>
      <c r="G135" t="s">
        <v>23</v>
      </c>
      <c r="H135" t="s">
        <v>32</v>
      </c>
    </row>
    <row r="136" spans="1:8" x14ac:dyDescent="0.35">
      <c r="A136">
        <v>134</v>
      </c>
      <c r="B136" t="s">
        <v>188</v>
      </c>
      <c r="D136" t="s">
        <v>1085</v>
      </c>
      <c r="E136" t="s">
        <v>414</v>
      </c>
      <c r="G136" t="s">
        <v>16</v>
      </c>
      <c r="H136" t="s">
        <v>32</v>
      </c>
    </row>
    <row r="137" spans="1:8" x14ac:dyDescent="0.35">
      <c r="A137">
        <v>135</v>
      </c>
      <c r="B137" t="s">
        <v>72</v>
      </c>
      <c r="C137" t="s">
        <v>401</v>
      </c>
      <c r="D137" t="s">
        <v>1080</v>
      </c>
      <c r="E137" t="s">
        <v>402</v>
      </c>
      <c r="F137" t="s">
        <v>403</v>
      </c>
      <c r="G137" t="s">
        <v>23</v>
      </c>
      <c r="H137" t="s">
        <v>32</v>
      </c>
    </row>
    <row r="138" spans="1:8" x14ac:dyDescent="0.35">
      <c r="A138">
        <v>136</v>
      </c>
      <c r="B138" t="s">
        <v>136</v>
      </c>
      <c r="C138" t="s">
        <v>434</v>
      </c>
      <c r="D138" t="s">
        <v>1094</v>
      </c>
      <c r="E138" t="s">
        <v>435</v>
      </c>
      <c r="F138" t="s">
        <v>436</v>
      </c>
      <c r="G138" t="s">
        <v>23</v>
      </c>
    </row>
    <row r="139" spans="1:8" x14ac:dyDescent="0.35">
      <c r="A139">
        <v>137</v>
      </c>
      <c r="B139" t="s">
        <v>240</v>
      </c>
      <c r="C139" t="s">
        <v>415</v>
      </c>
      <c r="D139" t="s">
        <v>1086</v>
      </c>
      <c r="E139" t="s">
        <v>416</v>
      </c>
      <c r="F139" t="s">
        <v>417</v>
      </c>
      <c r="G139" t="s">
        <v>23</v>
      </c>
      <c r="H139" t="s">
        <v>32</v>
      </c>
    </row>
    <row r="140" spans="1:8" x14ac:dyDescent="0.35">
      <c r="A140">
        <v>138</v>
      </c>
      <c r="B140" t="s">
        <v>60</v>
      </c>
      <c r="D140" t="s">
        <v>1157</v>
      </c>
      <c r="E140" t="s">
        <v>596</v>
      </c>
      <c r="G140" t="s">
        <v>16</v>
      </c>
      <c r="H140" t="s">
        <v>19</v>
      </c>
    </row>
    <row r="141" spans="1:8" x14ac:dyDescent="0.35">
      <c r="A141">
        <v>139</v>
      </c>
      <c r="B141" t="s">
        <v>26</v>
      </c>
      <c r="C141" t="s">
        <v>395</v>
      </c>
      <c r="D141" t="s">
        <v>1078</v>
      </c>
      <c r="E141" t="s">
        <v>396</v>
      </c>
      <c r="F141" t="s">
        <v>397</v>
      </c>
      <c r="G141" t="s">
        <v>23</v>
      </c>
      <c r="H141" t="s">
        <v>19</v>
      </c>
    </row>
    <row r="142" spans="1:8" x14ac:dyDescent="0.35">
      <c r="A142">
        <v>140</v>
      </c>
      <c r="B142" t="s">
        <v>108</v>
      </c>
      <c r="D142" t="s">
        <v>1087</v>
      </c>
      <c r="E142" t="s">
        <v>418</v>
      </c>
      <c r="G142" t="s">
        <v>16</v>
      </c>
      <c r="H142" t="s">
        <v>32</v>
      </c>
    </row>
    <row r="143" spans="1:8" x14ac:dyDescent="0.35">
      <c r="A143">
        <v>141</v>
      </c>
      <c r="B143" t="s">
        <v>247</v>
      </c>
      <c r="C143" t="s">
        <v>864</v>
      </c>
      <c r="D143" t="s">
        <v>1267</v>
      </c>
      <c r="E143" t="s">
        <v>865</v>
      </c>
      <c r="F143" t="s">
        <v>866</v>
      </c>
      <c r="G143" t="s">
        <v>23</v>
      </c>
      <c r="H143" t="s">
        <v>32</v>
      </c>
    </row>
    <row r="144" spans="1:8" x14ac:dyDescent="0.35">
      <c r="A144">
        <v>142</v>
      </c>
      <c r="B144" t="s">
        <v>92</v>
      </c>
      <c r="C144" t="s">
        <v>882</v>
      </c>
      <c r="D144" t="s">
        <v>1273</v>
      </c>
      <c r="E144" t="s">
        <v>883</v>
      </c>
      <c r="F144" t="s">
        <v>884</v>
      </c>
      <c r="G144" t="s">
        <v>23</v>
      </c>
      <c r="H144" t="s">
        <v>32</v>
      </c>
    </row>
    <row r="145" spans="1:8" x14ac:dyDescent="0.35">
      <c r="A145">
        <v>143</v>
      </c>
      <c r="B145" t="s">
        <v>157</v>
      </c>
      <c r="C145" t="s">
        <v>425</v>
      </c>
      <c r="D145" t="s">
        <v>1091</v>
      </c>
      <c r="E145" t="s">
        <v>426</v>
      </c>
      <c r="F145" t="s">
        <v>427</v>
      </c>
      <c r="G145" t="s">
        <v>23</v>
      </c>
      <c r="H145" t="s">
        <v>32</v>
      </c>
    </row>
    <row r="146" spans="1:8" x14ac:dyDescent="0.35">
      <c r="A146">
        <v>144</v>
      </c>
      <c r="B146" t="s">
        <v>122</v>
      </c>
      <c r="C146" t="s">
        <v>386</v>
      </c>
      <c r="D146" t="s">
        <v>1075</v>
      </c>
      <c r="E146" t="s">
        <v>387</v>
      </c>
      <c r="F146" t="s">
        <v>388</v>
      </c>
      <c r="G146" t="s">
        <v>23</v>
      </c>
      <c r="H146" t="s">
        <v>32</v>
      </c>
    </row>
    <row r="147" spans="1:8" x14ac:dyDescent="0.35">
      <c r="A147">
        <v>145</v>
      </c>
      <c r="B147" t="s">
        <v>428</v>
      </c>
      <c r="C147" t="s">
        <v>429</v>
      </c>
      <c r="D147" t="s">
        <v>1092</v>
      </c>
      <c r="E147" t="s">
        <v>387</v>
      </c>
      <c r="F147" t="s">
        <v>430</v>
      </c>
      <c r="G147" t="s">
        <v>23</v>
      </c>
      <c r="H147" t="s">
        <v>32</v>
      </c>
    </row>
    <row r="148" spans="1:8" x14ac:dyDescent="0.35">
      <c r="A148">
        <v>146</v>
      </c>
      <c r="B148" t="s">
        <v>820</v>
      </c>
      <c r="D148" t="s">
        <v>1249</v>
      </c>
      <c r="E148" t="s">
        <v>821</v>
      </c>
      <c r="F148" t="s">
        <v>822</v>
      </c>
      <c r="G148" t="s">
        <v>16</v>
      </c>
      <c r="H148" t="s">
        <v>19</v>
      </c>
    </row>
    <row r="149" spans="1:8" x14ac:dyDescent="0.35">
      <c r="A149">
        <v>147</v>
      </c>
      <c r="B149" t="s">
        <v>72</v>
      </c>
      <c r="C149" t="s">
        <v>796</v>
      </c>
      <c r="D149" t="s">
        <v>1238</v>
      </c>
      <c r="E149" t="s">
        <v>797</v>
      </c>
      <c r="F149" t="s">
        <v>798</v>
      </c>
      <c r="G149" t="s">
        <v>23</v>
      </c>
      <c r="H149" t="s">
        <v>32</v>
      </c>
    </row>
    <row r="150" spans="1:8" x14ac:dyDescent="0.35">
      <c r="A150">
        <v>148</v>
      </c>
      <c r="B150" t="s">
        <v>168</v>
      </c>
      <c r="C150" t="s">
        <v>703</v>
      </c>
      <c r="D150" t="s">
        <v>1202</v>
      </c>
      <c r="E150" t="s">
        <v>704</v>
      </c>
      <c r="F150" t="s">
        <v>705</v>
      </c>
      <c r="G150" t="s">
        <v>23</v>
      </c>
      <c r="H150" t="s">
        <v>32</v>
      </c>
    </row>
    <row r="151" spans="1:8" x14ac:dyDescent="0.35">
      <c r="A151">
        <v>149</v>
      </c>
      <c r="B151" t="s">
        <v>278</v>
      </c>
      <c r="C151" t="s">
        <v>449</v>
      </c>
      <c r="D151" t="s">
        <v>1100</v>
      </c>
      <c r="E151" t="s">
        <v>450</v>
      </c>
      <c r="F151" t="s">
        <v>451</v>
      </c>
      <c r="G151" t="s">
        <v>23</v>
      </c>
      <c r="H151" t="s">
        <v>32</v>
      </c>
    </row>
    <row r="152" spans="1:8" x14ac:dyDescent="0.35">
      <c r="A152">
        <v>150</v>
      </c>
      <c r="B152" t="s">
        <v>297</v>
      </c>
      <c r="C152" t="s">
        <v>452</v>
      </c>
      <c r="D152" t="s">
        <v>1100</v>
      </c>
      <c r="E152" t="s">
        <v>450</v>
      </c>
      <c r="F152" t="s">
        <v>451</v>
      </c>
      <c r="G152" t="s">
        <v>23</v>
      </c>
      <c r="H152" t="s">
        <v>32</v>
      </c>
    </row>
    <row r="153" spans="1:8" x14ac:dyDescent="0.35">
      <c r="A153">
        <v>151</v>
      </c>
      <c r="B153" t="s">
        <v>588</v>
      </c>
      <c r="D153" t="s">
        <v>1255</v>
      </c>
      <c r="E153" t="s">
        <v>836</v>
      </c>
      <c r="G153" t="s">
        <v>16</v>
      </c>
      <c r="H153" t="s">
        <v>19</v>
      </c>
    </row>
    <row r="154" spans="1:8" x14ac:dyDescent="0.35">
      <c r="A154">
        <v>152</v>
      </c>
      <c r="B154" t="s">
        <v>26</v>
      </c>
      <c r="D154" t="s">
        <v>975</v>
      </c>
      <c r="E154" t="s">
        <v>77</v>
      </c>
      <c r="F154" t="s">
        <v>78</v>
      </c>
      <c r="G154" t="s">
        <v>23</v>
      </c>
      <c r="H154" t="s">
        <v>19</v>
      </c>
    </row>
    <row r="155" spans="1:8" x14ac:dyDescent="0.35">
      <c r="A155">
        <v>153</v>
      </c>
      <c r="B155" t="s">
        <v>168</v>
      </c>
      <c r="C155" t="s">
        <v>456</v>
      </c>
      <c r="D155" t="s">
        <v>1102</v>
      </c>
      <c r="E155" t="s">
        <v>457</v>
      </c>
      <c r="F155" t="s">
        <v>458</v>
      </c>
      <c r="G155" t="s">
        <v>23</v>
      </c>
    </row>
    <row r="156" spans="1:8" x14ac:dyDescent="0.35">
      <c r="A156">
        <v>154</v>
      </c>
      <c r="B156" t="s">
        <v>153</v>
      </c>
      <c r="C156" t="s">
        <v>154</v>
      </c>
      <c r="D156" t="s">
        <v>999</v>
      </c>
      <c r="E156" t="s">
        <v>155</v>
      </c>
      <c r="F156" t="s">
        <v>156</v>
      </c>
      <c r="G156" t="s">
        <v>23</v>
      </c>
      <c r="H156" t="s">
        <v>32</v>
      </c>
    </row>
    <row r="157" spans="1:8" x14ac:dyDescent="0.35">
      <c r="A157">
        <v>155</v>
      </c>
      <c r="B157" t="s">
        <v>47</v>
      </c>
      <c r="D157" t="s">
        <v>965</v>
      </c>
      <c r="E157" t="s">
        <v>48</v>
      </c>
      <c r="F157" t="s">
        <v>49</v>
      </c>
      <c r="G157" t="s">
        <v>31</v>
      </c>
      <c r="H157" t="s">
        <v>32</v>
      </c>
    </row>
    <row r="158" spans="1:8" x14ac:dyDescent="0.35">
      <c r="A158">
        <v>156</v>
      </c>
      <c r="B158" t="s">
        <v>153</v>
      </c>
      <c r="C158" t="s">
        <v>679</v>
      </c>
      <c r="D158" t="s">
        <v>1194</v>
      </c>
      <c r="E158" t="s">
        <v>680</v>
      </c>
      <c r="F158" t="s">
        <v>681</v>
      </c>
      <c r="G158" t="s">
        <v>23</v>
      </c>
      <c r="H158" t="s">
        <v>32</v>
      </c>
    </row>
    <row r="159" spans="1:8" x14ac:dyDescent="0.35">
      <c r="A159">
        <v>157</v>
      </c>
      <c r="B159" t="s">
        <v>153</v>
      </c>
      <c r="C159" t="s">
        <v>682</v>
      </c>
      <c r="D159" t="s">
        <v>1195</v>
      </c>
      <c r="E159" t="s">
        <v>683</v>
      </c>
      <c r="F159" t="s">
        <v>684</v>
      </c>
      <c r="G159" t="s">
        <v>23</v>
      </c>
      <c r="H159" t="s">
        <v>32</v>
      </c>
    </row>
    <row r="160" spans="1:8" x14ac:dyDescent="0.35">
      <c r="A160">
        <v>158</v>
      </c>
      <c r="B160" t="s">
        <v>153</v>
      </c>
      <c r="D160" t="s">
        <v>1214</v>
      </c>
      <c r="E160" t="s">
        <v>734</v>
      </c>
      <c r="G160" t="s">
        <v>16</v>
      </c>
      <c r="H160" t="s">
        <v>32</v>
      </c>
    </row>
    <row r="161" spans="1:8" x14ac:dyDescent="0.35">
      <c r="A161">
        <v>159</v>
      </c>
      <c r="B161" t="s">
        <v>157</v>
      </c>
      <c r="C161" t="s">
        <v>369</v>
      </c>
      <c r="D161" t="s">
        <v>1069</v>
      </c>
      <c r="E161" t="s">
        <v>370</v>
      </c>
      <c r="F161" t="s">
        <v>371</v>
      </c>
      <c r="G161" t="s">
        <v>23</v>
      </c>
      <c r="H161" t="s">
        <v>32</v>
      </c>
    </row>
    <row r="162" spans="1:8" x14ac:dyDescent="0.35">
      <c r="A162">
        <v>160</v>
      </c>
      <c r="B162" t="s">
        <v>157</v>
      </c>
      <c r="D162" t="s">
        <v>1103</v>
      </c>
      <c r="E162" t="s">
        <v>459</v>
      </c>
      <c r="G162" t="s">
        <v>16</v>
      </c>
      <c r="H162" t="s">
        <v>32</v>
      </c>
    </row>
    <row r="163" spans="1:8" x14ac:dyDescent="0.35">
      <c r="A163">
        <v>161</v>
      </c>
      <c r="B163" t="s">
        <v>26</v>
      </c>
      <c r="C163" t="s">
        <v>325</v>
      </c>
      <c r="D163" t="s">
        <v>1052</v>
      </c>
      <c r="E163" t="s">
        <v>326</v>
      </c>
      <c r="F163" t="s">
        <v>71</v>
      </c>
      <c r="G163" t="s">
        <v>23</v>
      </c>
      <c r="H163" t="s">
        <v>19</v>
      </c>
    </row>
    <row r="164" spans="1:8" x14ac:dyDescent="0.35">
      <c r="A164">
        <v>162</v>
      </c>
      <c r="B164" t="s">
        <v>236</v>
      </c>
      <c r="C164" t="s">
        <v>668</v>
      </c>
      <c r="D164" t="s">
        <v>1190</v>
      </c>
      <c r="E164" t="s">
        <v>432</v>
      </c>
      <c r="F164" t="s">
        <v>669</v>
      </c>
      <c r="G164" t="s">
        <v>23</v>
      </c>
      <c r="H164" t="s">
        <v>32</v>
      </c>
    </row>
    <row r="165" spans="1:8" x14ac:dyDescent="0.35">
      <c r="A165">
        <v>163</v>
      </c>
      <c r="B165" t="s">
        <v>122</v>
      </c>
      <c r="C165" t="s">
        <v>431</v>
      </c>
      <c r="D165" t="s">
        <v>1093</v>
      </c>
      <c r="E165" t="s">
        <v>432</v>
      </c>
      <c r="F165" t="s">
        <v>433</v>
      </c>
      <c r="G165" t="s">
        <v>23</v>
      </c>
      <c r="H165" t="s">
        <v>32</v>
      </c>
    </row>
    <row r="166" spans="1:8" x14ac:dyDescent="0.35">
      <c r="A166">
        <v>164</v>
      </c>
      <c r="B166" t="s">
        <v>637</v>
      </c>
      <c r="C166" t="s">
        <v>667</v>
      </c>
      <c r="D166" t="s">
        <v>1189</v>
      </c>
      <c r="E166" t="s">
        <v>432</v>
      </c>
      <c r="F166" t="s">
        <v>432</v>
      </c>
      <c r="G166" t="s">
        <v>23</v>
      </c>
      <c r="H166" t="s">
        <v>32</v>
      </c>
    </row>
    <row r="167" spans="1:8" x14ac:dyDescent="0.35">
      <c r="A167">
        <v>165</v>
      </c>
      <c r="B167" t="s">
        <v>157</v>
      </c>
      <c r="C167" t="s">
        <v>464</v>
      </c>
      <c r="D167" t="s">
        <v>1105</v>
      </c>
      <c r="E167" t="s">
        <v>465</v>
      </c>
      <c r="F167" t="s">
        <v>466</v>
      </c>
      <c r="G167" t="s">
        <v>23</v>
      </c>
      <c r="H167" t="s">
        <v>32</v>
      </c>
    </row>
    <row r="168" spans="1:8" x14ac:dyDescent="0.35">
      <c r="A168">
        <v>166</v>
      </c>
      <c r="B168" t="s">
        <v>101</v>
      </c>
      <c r="D168" t="s">
        <v>984</v>
      </c>
      <c r="E168" t="s">
        <v>102</v>
      </c>
      <c r="F168" t="s">
        <v>103</v>
      </c>
      <c r="G168" t="s">
        <v>16</v>
      </c>
      <c r="H168" t="s">
        <v>32</v>
      </c>
    </row>
    <row r="169" spans="1:8" x14ac:dyDescent="0.35">
      <c r="A169">
        <v>167</v>
      </c>
      <c r="B169" t="s">
        <v>29</v>
      </c>
      <c r="D169" t="s">
        <v>958</v>
      </c>
      <c r="E169" t="s">
        <v>30</v>
      </c>
      <c r="G169" t="s">
        <v>31</v>
      </c>
      <c r="H169" t="s">
        <v>32</v>
      </c>
    </row>
    <row r="170" spans="1:8" x14ac:dyDescent="0.35">
      <c r="A170">
        <v>168</v>
      </c>
      <c r="B170" t="s">
        <v>195</v>
      </c>
      <c r="C170" t="s">
        <v>196</v>
      </c>
      <c r="D170" t="s">
        <v>1011</v>
      </c>
      <c r="E170" t="s">
        <v>197</v>
      </c>
      <c r="F170" t="s">
        <v>198</v>
      </c>
      <c r="G170" t="s">
        <v>23</v>
      </c>
      <c r="H170" t="s">
        <v>32</v>
      </c>
    </row>
    <row r="171" spans="1:8" x14ac:dyDescent="0.35">
      <c r="A171">
        <v>169</v>
      </c>
      <c r="B171" t="s">
        <v>195</v>
      </c>
      <c r="D171" t="s">
        <v>1179</v>
      </c>
      <c r="E171" t="s">
        <v>648</v>
      </c>
      <c r="F171" t="s">
        <v>649</v>
      </c>
      <c r="G171" t="s">
        <v>16</v>
      </c>
      <c r="H171" t="s">
        <v>32</v>
      </c>
    </row>
    <row r="172" spans="1:8" x14ac:dyDescent="0.35">
      <c r="A172">
        <v>170</v>
      </c>
      <c r="B172" t="s">
        <v>101</v>
      </c>
      <c r="C172" t="s">
        <v>845</v>
      </c>
      <c r="D172" t="s">
        <v>1260</v>
      </c>
      <c r="E172" t="s">
        <v>846</v>
      </c>
      <c r="F172" t="s">
        <v>847</v>
      </c>
      <c r="G172" t="s">
        <v>23</v>
      </c>
      <c r="H172" t="s">
        <v>32</v>
      </c>
    </row>
    <row r="173" spans="1:8" x14ac:dyDescent="0.35">
      <c r="A173">
        <v>171</v>
      </c>
      <c r="B173" t="s">
        <v>64</v>
      </c>
      <c r="C173" t="s">
        <v>738</v>
      </c>
      <c r="D173" t="s">
        <v>1216</v>
      </c>
      <c r="E173" t="s">
        <v>739</v>
      </c>
      <c r="F173" t="s">
        <v>740</v>
      </c>
      <c r="G173" t="s">
        <v>23</v>
      </c>
      <c r="H173" t="s">
        <v>19</v>
      </c>
    </row>
    <row r="174" spans="1:8" x14ac:dyDescent="0.35">
      <c r="A174">
        <v>172</v>
      </c>
      <c r="B174" t="s">
        <v>122</v>
      </c>
      <c r="C174" t="s">
        <v>670</v>
      </c>
      <c r="D174" t="s">
        <v>1191</v>
      </c>
      <c r="E174" t="s">
        <v>671</v>
      </c>
      <c r="F174" t="s">
        <v>672</v>
      </c>
      <c r="G174" t="s">
        <v>23</v>
      </c>
      <c r="H174" t="s">
        <v>32</v>
      </c>
    </row>
    <row r="175" spans="1:8" x14ac:dyDescent="0.35">
      <c r="A175">
        <v>173</v>
      </c>
      <c r="B175" t="s">
        <v>136</v>
      </c>
      <c r="D175" t="s">
        <v>994</v>
      </c>
      <c r="E175" t="s">
        <v>137</v>
      </c>
      <c r="G175" t="s">
        <v>16</v>
      </c>
      <c r="H175" t="s">
        <v>32</v>
      </c>
    </row>
    <row r="176" spans="1:8" x14ac:dyDescent="0.35">
      <c r="A176">
        <v>174</v>
      </c>
      <c r="B176" t="s">
        <v>178</v>
      </c>
      <c r="C176" t="s">
        <v>179</v>
      </c>
      <c r="D176" t="s">
        <v>1006</v>
      </c>
      <c r="E176" t="s">
        <v>180</v>
      </c>
      <c r="F176" t="s">
        <v>181</v>
      </c>
      <c r="G176" t="s">
        <v>23</v>
      </c>
      <c r="H176" t="s">
        <v>32</v>
      </c>
    </row>
    <row r="177" spans="1:8" x14ac:dyDescent="0.35">
      <c r="A177">
        <v>175</v>
      </c>
      <c r="B177" t="s">
        <v>178</v>
      </c>
      <c r="C177" t="s">
        <v>219</v>
      </c>
      <c r="D177" t="s">
        <v>1018</v>
      </c>
      <c r="E177" t="s">
        <v>220</v>
      </c>
      <c r="F177" t="s">
        <v>221</v>
      </c>
      <c r="G177" t="s">
        <v>23</v>
      </c>
      <c r="H177" t="s">
        <v>32</v>
      </c>
    </row>
    <row r="178" spans="1:8" x14ac:dyDescent="0.35">
      <c r="A178">
        <v>176</v>
      </c>
      <c r="B178" t="s">
        <v>125</v>
      </c>
      <c r="C178" t="s">
        <v>222</v>
      </c>
      <c r="D178" t="s">
        <v>1019</v>
      </c>
      <c r="E178" t="s">
        <v>223</v>
      </c>
      <c r="F178" t="s">
        <v>224</v>
      </c>
      <c r="G178" t="s">
        <v>23</v>
      </c>
      <c r="H178" t="s">
        <v>32</v>
      </c>
    </row>
    <row r="179" spans="1:8" x14ac:dyDescent="0.35">
      <c r="A179">
        <v>177</v>
      </c>
      <c r="B179" t="s">
        <v>247</v>
      </c>
      <c r="C179" t="s">
        <v>248</v>
      </c>
      <c r="D179" t="s">
        <v>1026</v>
      </c>
      <c r="E179" t="s">
        <v>249</v>
      </c>
      <c r="F179" t="s">
        <v>250</v>
      </c>
      <c r="G179" t="s">
        <v>23</v>
      </c>
      <c r="H179" t="s">
        <v>32</v>
      </c>
    </row>
    <row r="180" spans="1:8" x14ac:dyDescent="0.35">
      <c r="A180">
        <v>178</v>
      </c>
      <c r="B180" t="s">
        <v>247</v>
      </c>
      <c r="C180" t="s">
        <v>941</v>
      </c>
      <c r="D180" t="s">
        <v>1297</v>
      </c>
      <c r="E180" t="s">
        <v>942</v>
      </c>
      <c r="F180" t="s">
        <v>943</v>
      </c>
      <c r="G180" t="s">
        <v>23</v>
      </c>
      <c r="H180" t="s">
        <v>32</v>
      </c>
    </row>
    <row r="181" spans="1:8" x14ac:dyDescent="0.35">
      <c r="A181">
        <v>179</v>
      </c>
      <c r="B181" t="s">
        <v>278</v>
      </c>
      <c r="C181" t="s">
        <v>279</v>
      </c>
      <c r="D181" t="s">
        <v>1036</v>
      </c>
      <c r="E181" t="s">
        <v>280</v>
      </c>
      <c r="F181" t="s">
        <v>281</v>
      </c>
      <c r="G181" t="s">
        <v>23</v>
      </c>
      <c r="H181" t="s">
        <v>32</v>
      </c>
    </row>
    <row r="182" spans="1:8" x14ac:dyDescent="0.35">
      <c r="A182">
        <v>180</v>
      </c>
      <c r="B182" t="s">
        <v>199</v>
      </c>
      <c r="C182" t="s">
        <v>327</v>
      </c>
      <c r="D182" t="s">
        <v>1053</v>
      </c>
      <c r="E182" t="s">
        <v>328</v>
      </c>
      <c r="F182" t="s">
        <v>329</v>
      </c>
      <c r="G182" t="s">
        <v>23</v>
      </c>
      <c r="H182" t="s">
        <v>32</v>
      </c>
    </row>
    <row r="183" spans="1:8" x14ac:dyDescent="0.35">
      <c r="A183">
        <v>181</v>
      </c>
      <c r="B183" t="s">
        <v>40</v>
      </c>
      <c r="D183" t="s">
        <v>962</v>
      </c>
      <c r="E183" t="s">
        <v>41</v>
      </c>
      <c r="G183" t="s">
        <v>31</v>
      </c>
      <c r="H183" t="s">
        <v>32</v>
      </c>
    </row>
    <row r="184" spans="1:8" x14ac:dyDescent="0.35">
      <c r="A184">
        <v>182</v>
      </c>
      <c r="B184" t="s">
        <v>44</v>
      </c>
      <c r="D184" t="s">
        <v>964</v>
      </c>
      <c r="E184" t="s">
        <v>45</v>
      </c>
      <c r="F184" t="s">
        <v>46</v>
      </c>
      <c r="G184" t="s">
        <v>31</v>
      </c>
      <c r="H184" t="s">
        <v>32</v>
      </c>
    </row>
    <row r="185" spans="1:8" x14ac:dyDescent="0.35">
      <c r="A185">
        <v>183</v>
      </c>
      <c r="B185" t="s">
        <v>178</v>
      </c>
      <c r="C185" t="s">
        <v>364</v>
      </c>
      <c r="D185" t="s">
        <v>1067</v>
      </c>
      <c r="E185" t="s">
        <v>362</v>
      </c>
      <c r="F185" t="s">
        <v>365</v>
      </c>
      <c r="G185" t="s">
        <v>23</v>
      </c>
      <c r="H185" t="s">
        <v>32</v>
      </c>
    </row>
    <row r="186" spans="1:8" x14ac:dyDescent="0.35">
      <c r="A186">
        <v>184</v>
      </c>
      <c r="B186" t="s">
        <v>178</v>
      </c>
      <c r="D186" t="s">
        <v>1066</v>
      </c>
      <c r="E186" t="s">
        <v>362</v>
      </c>
      <c r="F186" t="s">
        <v>363</v>
      </c>
      <c r="G186" t="s">
        <v>16</v>
      </c>
      <c r="H186" t="s">
        <v>32</v>
      </c>
    </row>
    <row r="187" spans="1:8" x14ac:dyDescent="0.35">
      <c r="A187">
        <v>185</v>
      </c>
      <c r="B187" t="s">
        <v>247</v>
      </c>
      <c r="C187" t="s">
        <v>372</v>
      </c>
      <c r="D187" t="s">
        <v>1070</v>
      </c>
      <c r="E187" t="s">
        <v>373</v>
      </c>
      <c r="F187" t="s">
        <v>374</v>
      </c>
      <c r="G187" t="s">
        <v>23</v>
      </c>
      <c r="H187" t="s">
        <v>32</v>
      </c>
    </row>
    <row r="188" spans="1:8" x14ac:dyDescent="0.35">
      <c r="A188">
        <v>186</v>
      </c>
      <c r="B188" t="s">
        <v>125</v>
      </c>
      <c r="C188" t="s">
        <v>398</v>
      </c>
      <c r="D188" t="s">
        <v>1079</v>
      </c>
      <c r="E188" t="s">
        <v>399</v>
      </c>
      <c r="F188" t="s">
        <v>400</v>
      </c>
      <c r="G188" t="s">
        <v>23</v>
      </c>
      <c r="H188" t="s">
        <v>32</v>
      </c>
    </row>
    <row r="189" spans="1:8" x14ac:dyDescent="0.35">
      <c r="A189">
        <v>187</v>
      </c>
      <c r="B189" t="s">
        <v>199</v>
      </c>
      <c r="D189" t="s">
        <v>1095</v>
      </c>
      <c r="E189" t="s">
        <v>437</v>
      </c>
      <c r="G189" t="s">
        <v>16</v>
      </c>
      <c r="H189" t="s">
        <v>32</v>
      </c>
    </row>
    <row r="190" spans="1:8" x14ac:dyDescent="0.35">
      <c r="A190">
        <v>188</v>
      </c>
      <c r="B190" t="s">
        <v>199</v>
      </c>
      <c r="C190" t="s">
        <v>438</v>
      </c>
      <c r="D190" t="s">
        <v>1096</v>
      </c>
      <c r="E190" t="s">
        <v>437</v>
      </c>
      <c r="F190" t="s">
        <v>439</v>
      </c>
      <c r="G190" t="s">
        <v>23</v>
      </c>
      <c r="H190" t="s">
        <v>32</v>
      </c>
    </row>
    <row r="191" spans="1:8" x14ac:dyDescent="0.35">
      <c r="A191">
        <v>189</v>
      </c>
      <c r="B191" t="s">
        <v>178</v>
      </c>
      <c r="C191" t="s">
        <v>476</v>
      </c>
      <c r="D191" t="s">
        <v>1110</v>
      </c>
      <c r="E191" t="s">
        <v>477</v>
      </c>
      <c r="F191" t="s">
        <v>478</v>
      </c>
      <c r="G191" t="s">
        <v>23</v>
      </c>
      <c r="H191" t="s">
        <v>32</v>
      </c>
    </row>
    <row r="192" spans="1:8" x14ac:dyDescent="0.35">
      <c r="A192">
        <v>190</v>
      </c>
      <c r="B192" t="s">
        <v>199</v>
      </c>
      <c r="C192" t="s">
        <v>479</v>
      </c>
      <c r="D192" t="s">
        <v>1111</v>
      </c>
      <c r="E192" t="s">
        <v>477</v>
      </c>
      <c r="F192" t="s">
        <v>480</v>
      </c>
      <c r="G192" t="s">
        <v>23</v>
      </c>
      <c r="H192" t="s">
        <v>32</v>
      </c>
    </row>
    <row r="193" spans="1:8" x14ac:dyDescent="0.35">
      <c r="A193">
        <v>191</v>
      </c>
      <c r="B193" t="s">
        <v>278</v>
      </c>
      <c r="C193" t="s">
        <v>481</v>
      </c>
      <c r="D193" t="s">
        <v>1112</v>
      </c>
      <c r="E193" t="s">
        <v>482</v>
      </c>
      <c r="F193" t="s">
        <v>483</v>
      </c>
      <c r="G193" t="s">
        <v>23</v>
      </c>
      <c r="H193" t="s">
        <v>32</v>
      </c>
    </row>
    <row r="194" spans="1:8" x14ac:dyDescent="0.35">
      <c r="A194">
        <v>192</v>
      </c>
      <c r="B194" t="s">
        <v>178</v>
      </c>
      <c r="C194" t="s">
        <v>524</v>
      </c>
      <c r="D194" t="s">
        <v>1128</v>
      </c>
      <c r="E194" t="s">
        <v>525</v>
      </c>
      <c r="F194" t="s">
        <v>526</v>
      </c>
      <c r="G194" t="s">
        <v>23</v>
      </c>
      <c r="H194" t="s">
        <v>32</v>
      </c>
    </row>
    <row r="195" spans="1:8" x14ac:dyDescent="0.35">
      <c r="A195">
        <v>193</v>
      </c>
      <c r="B195" t="s">
        <v>136</v>
      </c>
      <c r="C195" t="s">
        <v>528</v>
      </c>
      <c r="D195" t="s">
        <v>1130</v>
      </c>
      <c r="E195" t="s">
        <v>529</v>
      </c>
      <c r="F195" t="s">
        <v>530</v>
      </c>
      <c r="G195" t="s">
        <v>23</v>
      </c>
      <c r="H195" t="s">
        <v>32</v>
      </c>
    </row>
    <row r="196" spans="1:8" x14ac:dyDescent="0.35">
      <c r="A196">
        <v>194</v>
      </c>
      <c r="B196" t="s">
        <v>125</v>
      </c>
      <c r="C196" t="s">
        <v>537</v>
      </c>
      <c r="D196" t="s">
        <v>1134</v>
      </c>
      <c r="E196" t="s">
        <v>538</v>
      </c>
      <c r="F196" t="s">
        <v>539</v>
      </c>
      <c r="G196" t="s">
        <v>23</v>
      </c>
      <c r="H196" t="s">
        <v>32</v>
      </c>
    </row>
    <row r="197" spans="1:8" x14ac:dyDescent="0.35">
      <c r="A197">
        <v>195</v>
      </c>
      <c r="B197" t="s">
        <v>278</v>
      </c>
      <c r="C197" t="s">
        <v>545</v>
      </c>
      <c r="D197" t="s">
        <v>1137</v>
      </c>
      <c r="E197" t="s">
        <v>546</v>
      </c>
      <c r="F197" t="s">
        <v>547</v>
      </c>
      <c r="G197" t="s">
        <v>23</v>
      </c>
      <c r="H197" t="s">
        <v>32</v>
      </c>
    </row>
    <row r="198" spans="1:8" x14ac:dyDescent="0.35">
      <c r="A198">
        <v>196</v>
      </c>
      <c r="B198" t="s">
        <v>199</v>
      </c>
      <c r="C198" t="s">
        <v>597</v>
      </c>
      <c r="D198" t="s">
        <v>1158</v>
      </c>
      <c r="E198" t="s">
        <v>598</v>
      </c>
      <c r="F198" t="s">
        <v>599</v>
      </c>
      <c r="G198" t="s">
        <v>23</v>
      </c>
      <c r="H198" t="s">
        <v>32</v>
      </c>
    </row>
    <row r="199" spans="1:8" x14ac:dyDescent="0.35">
      <c r="A199">
        <v>197</v>
      </c>
      <c r="B199" t="s">
        <v>125</v>
      </c>
      <c r="D199" t="s">
        <v>1177</v>
      </c>
      <c r="E199" t="s">
        <v>643</v>
      </c>
      <c r="F199" t="s">
        <v>644</v>
      </c>
      <c r="G199" t="s">
        <v>16</v>
      </c>
      <c r="H199" t="s">
        <v>32</v>
      </c>
    </row>
    <row r="200" spans="1:8" x14ac:dyDescent="0.35">
      <c r="A200">
        <v>198</v>
      </c>
      <c r="B200" t="s">
        <v>247</v>
      </c>
      <c r="C200" t="s">
        <v>722</v>
      </c>
      <c r="D200" t="s">
        <v>1209</v>
      </c>
      <c r="E200" t="s">
        <v>723</v>
      </c>
      <c r="F200" t="s">
        <v>724</v>
      </c>
      <c r="G200" t="s">
        <v>23</v>
      </c>
      <c r="H200" t="s">
        <v>32</v>
      </c>
    </row>
    <row r="201" spans="1:8" x14ac:dyDescent="0.35">
      <c r="A201">
        <v>199</v>
      </c>
      <c r="B201" t="s">
        <v>278</v>
      </c>
      <c r="D201" t="s">
        <v>1211</v>
      </c>
      <c r="E201" t="s">
        <v>728</v>
      </c>
      <c r="F201" t="s">
        <v>729</v>
      </c>
      <c r="G201" t="s">
        <v>16</v>
      </c>
      <c r="H201" t="s">
        <v>32</v>
      </c>
    </row>
    <row r="202" spans="1:8" x14ac:dyDescent="0.35">
      <c r="A202">
        <v>200</v>
      </c>
      <c r="B202" t="s">
        <v>178</v>
      </c>
      <c r="C202" t="s">
        <v>743</v>
      </c>
      <c r="D202" t="s">
        <v>1218</v>
      </c>
      <c r="E202" t="s">
        <v>736</v>
      </c>
      <c r="F202" t="s">
        <v>744</v>
      </c>
      <c r="G202" t="s">
        <v>23</v>
      </c>
      <c r="H202" t="s">
        <v>32</v>
      </c>
    </row>
    <row r="203" spans="1:8" x14ac:dyDescent="0.35">
      <c r="A203">
        <v>201</v>
      </c>
      <c r="B203" t="s">
        <v>199</v>
      </c>
      <c r="C203" t="s">
        <v>741</v>
      </c>
      <c r="D203" t="s">
        <v>1217</v>
      </c>
      <c r="E203" t="s">
        <v>736</v>
      </c>
      <c r="F203" t="s">
        <v>742</v>
      </c>
      <c r="G203" t="s">
        <v>23</v>
      </c>
      <c r="H203" t="s">
        <v>32</v>
      </c>
    </row>
    <row r="204" spans="1:8" x14ac:dyDescent="0.35">
      <c r="A204">
        <v>202</v>
      </c>
      <c r="B204" t="s">
        <v>125</v>
      </c>
      <c r="C204" t="s">
        <v>735</v>
      </c>
      <c r="D204" t="s">
        <v>1215</v>
      </c>
      <c r="E204" t="s">
        <v>736</v>
      </c>
      <c r="F204" t="s">
        <v>737</v>
      </c>
      <c r="G204" t="s">
        <v>23</v>
      </c>
      <c r="H204" t="s">
        <v>32</v>
      </c>
    </row>
    <row r="205" spans="1:8" x14ac:dyDescent="0.35">
      <c r="A205">
        <v>203</v>
      </c>
      <c r="B205" t="s">
        <v>125</v>
      </c>
      <c r="C205" t="s">
        <v>753</v>
      </c>
      <c r="D205" t="s">
        <v>1222</v>
      </c>
      <c r="E205" t="s">
        <v>751</v>
      </c>
      <c r="F205" t="s">
        <v>754</v>
      </c>
      <c r="G205" t="s">
        <v>23</v>
      </c>
      <c r="H205" t="s">
        <v>32</v>
      </c>
    </row>
    <row r="206" spans="1:8" x14ac:dyDescent="0.35">
      <c r="A206">
        <v>204</v>
      </c>
      <c r="B206" t="s">
        <v>125</v>
      </c>
      <c r="C206" t="s">
        <v>750</v>
      </c>
      <c r="D206" t="s">
        <v>1221</v>
      </c>
      <c r="E206" t="s">
        <v>751</v>
      </c>
      <c r="F206" t="s">
        <v>752</v>
      </c>
      <c r="G206" t="s">
        <v>23</v>
      </c>
      <c r="H206" t="s">
        <v>32</v>
      </c>
    </row>
    <row r="207" spans="1:8" x14ac:dyDescent="0.35">
      <c r="A207">
        <v>205</v>
      </c>
      <c r="B207" t="s">
        <v>199</v>
      </c>
      <c r="C207" t="s">
        <v>780</v>
      </c>
      <c r="D207" t="s">
        <v>1232</v>
      </c>
      <c r="E207" t="s">
        <v>781</v>
      </c>
      <c r="F207" t="s">
        <v>782</v>
      </c>
      <c r="G207" t="s">
        <v>23</v>
      </c>
      <c r="H207" t="s">
        <v>32</v>
      </c>
    </row>
    <row r="208" spans="1:8" x14ac:dyDescent="0.35">
      <c r="A208">
        <v>206</v>
      </c>
      <c r="B208" t="s">
        <v>199</v>
      </c>
      <c r="C208" t="s">
        <v>789</v>
      </c>
      <c r="D208" t="s">
        <v>1235</v>
      </c>
      <c r="E208" t="s">
        <v>790</v>
      </c>
      <c r="F208" t="s">
        <v>790</v>
      </c>
      <c r="G208" t="s">
        <v>23</v>
      </c>
    </row>
    <row r="209" spans="1:8" x14ac:dyDescent="0.35">
      <c r="A209">
        <v>207</v>
      </c>
      <c r="B209" t="s">
        <v>136</v>
      </c>
      <c r="D209" t="s">
        <v>1239</v>
      </c>
      <c r="E209" t="s">
        <v>138</v>
      </c>
      <c r="G209" t="s">
        <v>23</v>
      </c>
      <c r="H209" t="s">
        <v>32</v>
      </c>
    </row>
    <row r="210" spans="1:8" x14ac:dyDescent="0.35">
      <c r="A210">
        <v>208</v>
      </c>
      <c r="B210" t="s">
        <v>125</v>
      </c>
      <c r="C210" t="s">
        <v>947</v>
      </c>
      <c r="D210" t="s">
        <v>1299</v>
      </c>
      <c r="E210" t="s">
        <v>948</v>
      </c>
      <c r="F210" t="s">
        <v>948</v>
      </c>
      <c r="G210" t="s">
        <v>23</v>
      </c>
      <c r="H210" t="s">
        <v>32</v>
      </c>
    </row>
    <row r="211" spans="1:8" x14ac:dyDescent="0.35">
      <c r="A211">
        <v>209</v>
      </c>
      <c r="B211" t="s">
        <v>136</v>
      </c>
      <c r="D211" t="s">
        <v>1246</v>
      </c>
      <c r="E211" t="s">
        <v>814</v>
      </c>
      <c r="G211" t="s">
        <v>23</v>
      </c>
      <c r="H211" t="s">
        <v>32</v>
      </c>
    </row>
    <row r="212" spans="1:8" x14ac:dyDescent="0.35">
      <c r="A212">
        <v>210</v>
      </c>
      <c r="B212" t="s">
        <v>178</v>
      </c>
      <c r="C212" t="s">
        <v>823</v>
      </c>
      <c r="D212" t="s">
        <v>1250</v>
      </c>
      <c r="E212" t="s">
        <v>824</v>
      </c>
      <c r="F212" t="s">
        <v>825</v>
      </c>
      <c r="G212" t="s">
        <v>23</v>
      </c>
      <c r="H212" t="s">
        <v>32</v>
      </c>
    </row>
    <row r="213" spans="1:8" x14ac:dyDescent="0.35">
      <c r="A213">
        <v>211</v>
      </c>
      <c r="B213" t="s">
        <v>247</v>
      </c>
      <c r="D213" t="s">
        <v>1266</v>
      </c>
      <c r="E213" t="s">
        <v>863</v>
      </c>
      <c r="F213" t="s">
        <v>863</v>
      </c>
      <c r="G213" t="s">
        <v>16</v>
      </c>
      <c r="H213" t="s">
        <v>32</v>
      </c>
    </row>
    <row r="214" spans="1:8" x14ac:dyDescent="0.35">
      <c r="A214">
        <v>212</v>
      </c>
      <c r="B214" t="s">
        <v>136</v>
      </c>
      <c r="C214" t="s">
        <v>888</v>
      </c>
      <c r="D214" t="s">
        <v>1275</v>
      </c>
      <c r="E214" t="s">
        <v>889</v>
      </c>
      <c r="F214" t="s">
        <v>890</v>
      </c>
      <c r="G214" t="s">
        <v>23</v>
      </c>
      <c r="H214" t="s">
        <v>32</v>
      </c>
    </row>
    <row r="215" spans="1:8" x14ac:dyDescent="0.35">
      <c r="A215">
        <v>213</v>
      </c>
      <c r="B215" t="s">
        <v>68</v>
      </c>
      <c r="C215" t="s">
        <v>69</v>
      </c>
      <c r="D215" t="s">
        <v>972</v>
      </c>
      <c r="E215" t="s">
        <v>70</v>
      </c>
      <c r="F215" t="s">
        <v>71</v>
      </c>
      <c r="G215" t="s">
        <v>23</v>
      </c>
      <c r="H215" t="s">
        <v>54</v>
      </c>
    </row>
    <row r="216" spans="1:8" x14ac:dyDescent="0.35">
      <c r="A216">
        <v>214</v>
      </c>
      <c r="B216" t="s">
        <v>157</v>
      </c>
      <c r="C216" t="s">
        <v>484</v>
      </c>
      <c r="D216" t="s">
        <v>1113</v>
      </c>
      <c r="E216" t="s">
        <v>485</v>
      </c>
      <c r="F216" t="s">
        <v>486</v>
      </c>
      <c r="G216" t="s">
        <v>23</v>
      </c>
      <c r="H216" t="s">
        <v>32</v>
      </c>
    </row>
    <row r="217" spans="1:8" x14ac:dyDescent="0.35">
      <c r="A217">
        <v>215</v>
      </c>
      <c r="B217" t="s">
        <v>149</v>
      </c>
      <c r="C217" t="s">
        <v>487</v>
      </c>
      <c r="D217" t="s">
        <v>1114</v>
      </c>
      <c r="E217" t="s">
        <v>488</v>
      </c>
      <c r="F217" t="s">
        <v>489</v>
      </c>
      <c r="G217" t="s">
        <v>23</v>
      </c>
      <c r="H217" t="s">
        <v>32</v>
      </c>
    </row>
    <row r="218" spans="1:8" x14ac:dyDescent="0.35">
      <c r="A218">
        <v>216</v>
      </c>
      <c r="B218" t="s">
        <v>141</v>
      </c>
      <c r="C218" t="s">
        <v>506</v>
      </c>
      <c r="D218" t="s">
        <v>1121</v>
      </c>
      <c r="E218" t="s">
        <v>507</v>
      </c>
      <c r="F218" t="s">
        <v>508</v>
      </c>
      <c r="G218" t="s">
        <v>23</v>
      </c>
      <c r="H218" t="s">
        <v>32</v>
      </c>
    </row>
    <row r="219" spans="1:8" x14ac:dyDescent="0.35">
      <c r="A219">
        <v>217</v>
      </c>
      <c r="B219" t="s">
        <v>92</v>
      </c>
      <c r="C219" t="s">
        <v>273</v>
      </c>
      <c r="D219" t="s">
        <v>1034</v>
      </c>
      <c r="E219" t="s">
        <v>274</v>
      </c>
      <c r="F219" t="s">
        <v>275</v>
      </c>
      <c r="G219" t="s">
        <v>23</v>
      </c>
      <c r="H219" t="s">
        <v>32</v>
      </c>
    </row>
    <row r="220" spans="1:8" x14ac:dyDescent="0.35">
      <c r="A220">
        <v>218</v>
      </c>
      <c r="B220" t="s">
        <v>116</v>
      </c>
      <c r="C220" t="s">
        <v>493</v>
      </c>
      <c r="D220" t="s">
        <v>1116</v>
      </c>
      <c r="E220" t="s">
        <v>494</v>
      </c>
      <c r="F220" t="s">
        <v>495</v>
      </c>
      <c r="G220" t="s">
        <v>23</v>
      </c>
      <c r="H220" t="s">
        <v>32</v>
      </c>
    </row>
    <row r="221" spans="1:8" x14ac:dyDescent="0.35">
      <c r="A221">
        <v>219</v>
      </c>
      <c r="B221" t="s">
        <v>209</v>
      </c>
      <c r="C221" t="s">
        <v>496</v>
      </c>
      <c r="D221" t="s">
        <v>1117</v>
      </c>
      <c r="E221" t="s">
        <v>497</v>
      </c>
      <c r="F221" t="s">
        <v>498</v>
      </c>
      <c r="G221" t="s">
        <v>23</v>
      </c>
      <c r="H221" t="s">
        <v>32</v>
      </c>
    </row>
    <row r="222" spans="1:8" x14ac:dyDescent="0.35">
      <c r="A222">
        <v>220</v>
      </c>
      <c r="B222" t="s">
        <v>116</v>
      </c>
      <c r="C222" t="s">
        <v>244</v>
      </c>
      <c r="D222" t="s">
        <v>1025</v>
      </c>
      <c r="E222" t="s">
        <v>245</v>
      </c>
      <c r="F222" t="s">
        <v>246</v>
      </c>
      <c r="G222" t="s">
        <v>23</v>
      </c>
      <c r="H222" t="s">
        <v>32</v>
      </c>
    </row>
    <row r="223" spans="1:8" x14ac:dyDescent="0.35">
      <c r="A223">
        <v>221</v>
      </c>
      <c r="B223" t="s">
        <v>116</v>
      </c>
      <c r="D223" t="s">
        <v>1118</v>
      </c>
      <c r="E223" t="s">
        <v>499</v>
      </c>
      <c r="G223" t="s">
        <v>16</v>
      </c>
      <c r="H223" t="s">
        <v>32</v>
      </c>
    </row>
    <row r="224" spans="1:8" x14ac:dyDescent="0.35">
      <c r="A224">
        <v>222</v>
      </c>
      <c r="B224" t="s">
        <v>116</v>
      </c>
      <c r="C224" t="s">
        <v>534</v>
      </c>
      <c r="D224" t="s">
        <v>1133</v>
      </c>
      <c r="E224" t="s">
        <v>535</v>
      </c>
      <c r="F224" t="s">
        <v>536</v>
      </c>
      <c r="G224" t="s">
        <v>23</v>
      </c>
      <c r="H224" t="s">
        <v>32</v>
      </c>
    </row>
    <row r="225" spans="1:8" x14ac:dyDescent="0.35">
      <c r="A225">
        <v>223</v>
      </c>
      <c r="B225" t="s">
        <v>116</v>
      </c>
      <c r="C225" t="s">
        <v>578</v>
      </c>
      <c r="D225" t="s">
        <v>1150</v>
      </c>
      <c r="E225" t="s">
        <v>579</v>
      </c>
      <c r="F225" t="s">
        <v>580</v>
      </c>
      <c r="G225" t="s">
        <v>23</v>
      </c>
      <c r="H225" t="s">
        <v>32</v>
      </c>
    </row>
    <row r="226" spans="1:8" x14ac:dyDescent="0.35">
      <c r="A226">
        <v>224</v>
      </c>
      <c r="B226" t="s">
        <v>55</v>
      </c>
      <c r="D226" t="s">
        <v>968</v>
      </c>
      <c r="E226" t="s">
        <v>56</v>
      </c>
      <c r="G226" t="s">
        <v>31</v>
      </c>
      <c r="H226" t="s">
        <v>32</v>
      </c>
    </row>
    <row r="227" spans="1:8" x14ac:dyDescent="0.35">
      <c r="A227">
        <v>225</v>
      </c>
      <c r="B227" t="s">
        <v>116</v>
      </c>
      <c r="C227" t="s">
        <v>917</v>
      </c>
      <c r="D227" t="s">
        <v>1286</v>
      </c>
      <c r="E227" t="s">
        <v>918</v>
      </c>
      <c r="F227" t="s">
        <v>919</v>
      </c>
      <c r="G227" t="s">
        <v>23</v>
      </c>
      <c r="H227" t="s">
        <v>32</v>
      </c>
    </row>
    <row r="228" spans="1:8" x14ac:dyDescent="0.35">
      <c r="A228">
        <v>226</v>
      </c>
      <c r="B228" t="s">
        <v>209</v>
      </c>
      <c r="C228" t="s">
        <v>600</v>
      </c>
      <c r="D228" t="s">
        <v>1159</v>
      </c>
      <c r="E228" t="s">
        <v>601</v>
      </c>
      <c r="F228" t="s">
        <v>602</v>
      </c>
      <c r="G228" t="s">
        <v>23</v>
      </c>
      <c r="H228" t="s">
        <v>32</v>
      </c>
    </row>
    <row r="229" spans="1:8" x14ac:dyDescent="0.35">
      <c r="A229">
        <v>227</v>
      </c>
      <c r="B229" t="s">
        <v>64</v>
      </c>
      <c r="C229" t="s">
        <v>65</v>
      </c>
      <c r="D229" t="s">
        <v>971</v>
      </c>
      <c r="E229" t="s">
        <v>66</v>
      </c>
      <c r="F229" t="s">
        <v>67</v>
      </c>
      <c r="G229" t="s">
        <v>23</v>
      </c>
      <c r="H229" t="s">
        <v>19</v>
      </c>
    </row>
    <row r="230" spans="1:8" x14ac:dyDescent="0.35">
      <c r="A230">
        <v>228</v>
      </c>
      <c r="B230" t="s">
        <v>229</v>
      </c>
      <c r="C230" t="s">
        <v>581</v>
      </c>
      <c r="D230" t="s">
        <v>1151</v>
      </c>
      <c r="E230" t="s">
        <v>582</v>
      </c>
      <c r="F230" t="s">
        <v>583</v>
      </c>
      <c r="G230" t="s">
        <v>23</v>
      </c>
      <c r="H230" t="s">
        <v>39</v>
      </c>
    </row>
    <row r="231" spans="1:8" x14ac:dyDescent="0.35">
      <c r="A231">
        <v>229</v>
      </c>
      <c r="B231" t="s">
        <v>145</v>
      </c>
      <c r="C231" t="s">
        <v>512</v>
      </c>
      <c r="D231" t="s">
        <v>1123</v>
      </c>
      <c r="E231" t="s">
        <v>513</v>
      </c>
      <c r="F231" t="s">
        <v>514</v>
      </c>
      <c r="G231" t="s">
        <v>23</v>
      </c>
      <c r="H231" t="s">
        <v>32</v>
      </c>
    </row>
    <row r="232" spans="1:8" x14ac:dyDescent="0.35">
      <c r="A232">
        <v>230</v>
      </c>
      <c r="B232" t="s">
        <v>309</v>
      </c>
      <c r="D232" t="s">
        <v>1088</v>
      </c>
      <c r="E232" t="s">
        <v>419</v>
      </c>
      <c r="F232" t="s">
        <v>420</v>
      </c>
      <c r="G232" t="s">
        <v>16</v>
      </c>
      <c r="H232" t="s">
        <v>32</v>
      </c>
    </row>
    <row r="233" spans="1:8" x14ac:dyDescent="0.35">
      <c r="A233">
        <v>231</v>
      </c>
      <c r="B233" t="s">
        <v>309</v>
      </c>
      <c r="C233" t="s">
        <v>540</v>
      </c>
      <c r="D233" t="s">
        <v>1135</v>
      </c>
      <c r="E233" t="s">
        <v>541</v>
      </c>
      <c r="F233" t="s">
        <v>542</v>
      </c>
      <c r="G233" t="s">
        <v>23</v>
      </c>
      <c r="H233" t="s">
        <v>32</v>
      </c>
    </row>
    <row r="234" spans="1:8" x14ac:dyDescent="0.35">
      <c r="A234">
        <v>232</v>
      </c>
      <c r="B234" t="s">
        <v>247</v>
      </c>
      <c r="C234" t="s">
        <v>381</v>
      </c>
      <c r="D234" t="s">
        <v>1073</v>
      </c>
      <c r="E234" t="s">
        <v>382</v>
      </c>
      <c r="F234" t="s">
        <v>383</v>
      </c>
      <c r="G234" t="s">
        <v>23</v>
      </c>
      <c r="H234" t="s">
        <v>32</v>
      </c>
    </row>
    <row r="235" spans="1:8" x14ac:dyDescent="0.35">
      <c r="A235">
        <v>233</v>
      </c>
      <c r="B235" t="s">
        <v>264</v>
      </c>
      <c r="C235" t="s">
        <v>509</v>
      </c>
      <c r="D235" t="s">
        <v>1122</v>
      </c>
      <c r="E235" t="s">
        <v>510</v>
      </c>
      <c r="F235" t="s">
        <v>511</v>
      </c>
      <c r="G235" t="s">
        <v>23</v>
      </c>
      <c r="H235" t="s">
        <v>32</v>
      </c>
    </row>
    <row r="236" spans="1:8" x14ac:dyDescent="0.35">
      <c r="A236">
        <v>234</v>
      </c>
      <c r="B236" t="s">
        <v>112</v>
      </c>
      <c r="D236" t="s">
        <v>1060</v>
      </c>
      <c r="E236" t="s">
        <v>347</v>
      </c>
      <c r="G236" t="s">
        <v>16</v>
      </c>
      <c r="H236" t="s">
        <v>32</v>
      </c>
    </row>
    <row r="237" spans="1:8" x14ac:dyDescent="0.35">
      <c r="A237">
        <v>235</v>
      </c>
      <c r="B237" t="s">
        <v>42</v>
      </c>
      <c r="D237" t="s">
        <v>963</v>
      </c>
      <c r="E237" t="s">
        <v>43</v>
      </c>
      <c r="G237" t="s">
        <v>31</v>
      </c>
      <c r="H237" t="s">
        <v>32</v>
      </c>
    </row>
    <row r="238" spans="1:8" x14ac:dyDescent="0.35">
      <c r="A238">
        <v>236</v>
      </c>
      <c r="B238" t="s">
        <v>229</v>
      </c>
      <c r="C238" t="s">
        <v>531</v>
      </c>
      <c r="D238" t="s">
        <v>1131</v>
      </c>
      <c r="E238" t="s">
        <v>532</v>
      </c>
      <c r="F238" t="s">
        <v>532</v>
      </c>
      <c r="G238" t="s">
        <v>23</v>
      </c>
    </row>
    <row r="239" spans="1:8" x14ac:dyDescent="0.35">
      <c r="A239">
        <v>237</v>
      </c>
      <c r="B239" t="s">
        <v>141</v>
      </c>
      <c r="C239" t="s">
        <v>747</v>
      </c>
      <c r="D239" t="s">
        <v>1220</v>
      </c>
      <c r="E239" t="s">
        <v>748</v>
      </c>
      <c r="F239" t="s">
        <v>749</v>
      </c>
      <c r="G239" t="s">
        <v>23</v>
      </c>
      <c r="H239" t="s">
        <v>32</v>
      </c>
    </row>
    <row r="240" spans="1:8" x14ac:dyDescent="0.35">
      <c r="A240">
        <v>238</v>
      </c>
      <c r="B240" t="s">
        <v>229</v>
      </c>
      <c r="C240" t="s">
        <v>758</v>
      </c>
      <c r="D240" t="s">
        <v>1224</v>
      </c>
      <c r="E240" t="s">
        <v>759</v>
      </c>
      <c r="F240" t="s">
        <v>760</v>
      </c>
      <c r="G240" t="s">
        <v>23</v>
      </c>
      <c r="H240" t="s">
        <v>39</v>
      </c>
    </row>
    <row r="241" spans="1:8" x14ac:dyDescent="0.35">
      <c r="A241">
        <v>239</v>
      </c>
      <c r="B241" t="s">
        <v>85</v>
      </c>
      <c r="D241" t="s">
        <v>978</v>
      </c>
      <c r="E241" t="s">
        <v>86</v>
      </c>
      <c r="F241" t="s">
        <v>87</v>
      </c>
      <c r="G241" t="s">
        <v>16</v>
      </c>
      <c r="H241" t="s">
        <v>54</v>
      </c>
    </row>
    <row r="242" spans="1:8" x14ac:dyDescent="0.35">
      <c r="A242">
        <v>240</v>
      </c>
      <c r="B242" t="s">
        <v>112</v>
      </c>
      <c r="C242" t="s">
        <v>543</v>
      </c>
      <c r="D242" t="s">
        <v>1136</v>
      </c>
      <c r="E242" t="s">
        <v>544</v>
      </c>
      <c r="F242" t="s">
        <v>544</v>
      </c>
      <c r="G242" t="s">
        <v>23</v>
      </c>
    </row>
    <row r="243" spans="1:8" x14ac:dyDescent="0.35">
      <c r="A243">
        <v>241</v>
      </c>
      <c r="B243" t="s">
        <v>157</v>
      </c>
      <c r="C243" t="s">
        <v>548</v>
      </c>
      <c r="D243" t="s">
        <v>1138</v>
      </c>
      <c r="E243" t="s">
        <v>549</v>
      </c>
      <c r="F243" t="s">
        <v>549</v>
      </c>
      <c r="G243" t="s">
        <v>23</v>
      </c>
      <c r="H243" t="s">
        <v>32</v>
      </c>
    </row>
    <row r="244" spans="1:8" x14ac:dyDescent="0.35">
      <c r="A244">
        <v>242</v>
      </c>
      <c r="B244" t="s">
        <v>300</v>
      </c>
      <c r="D244" t="s">
        <v>1132</v>
      </c>
      <c r="E244" t="s">
        <v>533</v>
      </c>
      <c r="G244" t="s">
        <v>16</v>
      </c>
      <c r="H244" t="s">
        <v>32</v>
      </c>
    </row>
    <row r="245" spans="1:8" x14ac:dyDescent="0.35">
      <c r="A245">
        <v>243</v>
      </c>
      <c r="B245" t="s">
        <v>240</v>
      </c>
      <c r="C245" t="s">
        <v>241</v>
      </c>
      <c r="D245" t="s">
        <v>1024</v>
      </c>
      <c r="E245" t="s">
        <v>242</v>
      </c>
      <c r="F245" t="s">
        <v>242</v>
      </c>
      <c r="G245" t="s">
        <v>23</v>
      </c>
      <c r="H245" t="s">
        <v>32</v>
      </c>
    </row>
    <row r="246" spans="1:8" x14ac:dyDescent="0.35">
      <c r="A246">
        <v>244</v>
      </c>
      <c r="B246" t="s">
        <v>240</v>
      </c>
      <c r="C246" t="s">
        <v>467</v>
      </c>
      <c r="D246" t="s">
        <v>1106</v>
      </c>
      <c r="E246" t="s">
        <v>468</v>
      </c>
      <c r="F246" t="s">
        <v>468</v>
      </c>
      <c r="G246" t="s">
        <v>23</v>
      </c>
    </row>
    <row r="247" spans="1:8" x14ac:dyDescent="0.35">
      <c r="A247">
        <v>245</v>
      </c>
      <c r="B247" t="s">
        <v>50</v>
      </c>
      <c r="D247" t="s">
        <v>966</v>
      </c>
      <c r="E247" t="s">
        <v>51</v>
      </c>
      <c r="G247" t="s">
        <v>31</v>
      </c>
      <c r="H247" t="s">
        <v>32</v>
      </c>
    </row>
    <row r="248" spans="1:8" x14ac:dyDescent="0.35">
      <c r="A248">
        <v>246</v>
      </c>
      <c r="B248" t="s">
        <v>240</v>
      </c>
      <c r="D248" t="s">
        <v>1142</v>
      </c>
      <c r="E248" t="s">
        <v>243</v>
      </c>
      <c r="G248" t="s">
        <v>16</v>
      </c>
      <c r="H248" t="s">
        <v>32</v>
      </c>
    </row>
    <row r="249" spans="1:8" x14ac:dyDescent="0.35">
      <c r="A249">
        <v>247</v>
      </c>
      <c r="B249" t="s">
        <v>240</v>
      </c>
      <c r="C249" t="s">
        <v>608</v>
      </c>
      <c r="D249" t="s">
        <v>1162</v>
      </c>
      <c r="E249" t="s">
        <v>609</v>
      </c>
      <c r="F249" t="s">
        <v>609</v>
      </c>
      <c r="G249" t="s">
        <v>23</v>
      </c>
      <c r="H249" t="s">
        <v>32</v>
      </c>
    </row>
    <row r="250" spans="1:8" x14ac:dyDescent="0.35">
      <c r="A250">
        <v>248</v>
      </c>
      <c r="B250" t="s">
        <v>351</v>
      </c>
      <c r="C250" t="s">
        <v>352</v>
      </c>
      <c r="D250" t="s">
        <v>1062</v>
      </c>
      <c r="E250" t="s">
        <v>353</v>
      </c>
      <c r="F250" t="s">
        <v>354</v>
      </c>
      <c r="G250" t="s">
        <v>23</v>
      </c>
      <c r="H250" t="s">
        <v>32</v>
      </c>
    </row>
    <row r="251" spans="1:8" x14ac:dyDescent="0.35">
      <c r="A251">
        <v>249</v>
      </c>
      <c r="B251" t="s">
        <v>557</v>
      </c>
      <c r="C251" t="s">
        <v>558</v>
      </c>
      <c r="D251" t="s">
        <v>1143</v>
      </c>
      <c r="E251" t="s">
        <v>559</v>
      </c>
      <c r="F251" t="s">
        <v>560</v>
      </c>
      <c r="G251" t="s">
        <v>23</v>
      </c>
      <c r="H251" t="s">
        <v>32</v>
      </c>
    </row>
    <row r="252" spans="1:8" x14ac:dyDescent="0.35">
      <c r="A252">
        <v>250</v>
      </c>
      <c r="B252" t="s">
        <v>68</v>
      </c>
      <c r="D252" t="s">
        <v>979</v>
      </c>
      <c r="E252" t="s">
        <v>88</v>
      </c>
      <c r="F252" t="s">
        <v>89</v>
      </c>
      <c r="G252" t="s">
        <v>16</v>
      </c>
      <c r="H252" t="s">
        <v>54</v>
      </c>
    </row>
    <row r="253" spans="1:8" x14ac:dyDescent="0.35">
      <c r="A253">
        <v>251</v>
      </c>
      <c r="B253" t="s">
        <v>264</v>
      </c>
      <c r="D253" t="s">
        <v>1031</v>
      </c>
      <c r="E253" t="s">
        <v>265</v>
      </c>
      <c r="F253" t="s">
        <v>266</v>
      </c>
      <c r="G253" t="s">
        <v>16</v>
      </c>
      <c r="H253" t="s">
        <v>32</v>
      </c>
    </row>
    <row r="254" spans="1:8" x14ac:dyDescent="0.35">
      <c r="A254">
        <v>252</v>
      </c>
      <c r="B254" t="s">
        <v>172</v>
      </c>
      <c r="C254" t="s">
        <v>857</v>
      </c>
      <c r="D254" t="s">
        <v>1264</v>
      </c>
      <c r="E254" t="s">
        <v>858</v>
      </c>
      <c r="F254" t="s">
        <v>859</v>
      </c>
      <c r="G254" t="s">
        <v>23</v>
      </c>
      <c r="H254" t="s">
        <v>32</v>
      </c>
    </row>
    <row r="255" spans="1:8" x14ac:dyDescent="0.35">
      <c r="A255">
        <v>253</v>
      </c>
      <c r="B255" t="s">
        <v>157</v>
      </c>
      <c r="C255" t="s">
        <v>254</v>
      </c>
      <c r="D255" t="s">
        <v>1028</v>
      </c>
      <c r="E255" t="s">
        <v>255</v>
      </c>
      <c r="F255" t="s">
        <v>256</v>
      </c>
      <c r="G255" t="s">
        <v>23</v>
      </c>
    </row>
    <row r="256" spans="1:8" x14ac:dyDescent="0.35">
      <c r="A256">
        <v>254</v>
      </c>
      <c r="B256" t="s">
        <v>157</v>
      </c>
      <c r="C256" t="s">
        <v>564</v>
      </c>
      <c r="D256" t="s">
        <v>1145</v>
      </c>
      <c r="E256" t="s">
        <v>565</v>
      </c>
      <c r="F256" t="s">
        <v>257</v>
      </c>
      <c r="G256" t="s">
        <v>23</v>
      </c>
      <c r="H256" t="s">
        <v>32</v>
      </c>
    </row>
    <row r="257" spans="1:8" x14ac:dyDescent="0.35">
      <c r="A257">
        <v>255</v>
      </c>
      <c r="B257" t="s">
        <v>26</v>
      </c>
      <c r="C257" t="s">
        <v>550</v>
      </c>
      <c r="D257" t="s">
        <v>1139</v>
      </c>
      <c r="E257" t="s">
        <v>551</v>
      </c>
      <c r="F257" t="s">
        <v>552</v>
      </c>
      <c r="G257" t="s">
        <v>23</v>
      </c>
      <c r="H257" t="s">
        <v>19</v>
      </c>
    </row>
    <row r="258" spans="1:8" x14ac:dyDescent="0.35">
      <c r="A258">
        <v>256</v>
      </c>
      <c r="B258" t="s">
        <v>168</v>
      </c>
      <c r="D258" t="s">
        <v>1047</v>
      </c>
      <c r="E258" t="s">
        <v>313</v>
      </c>
      <c r="G258" t="s">
        <v>16</v>
      </c>
      <c r="H258" t="s">
        <v>32</v>
      </c>
    </row>
    <row r="259" spans="1:8" x14ac:dyDescent="0.35">
      <c r="A259">
        <v>257</v>
      </c>
      <c r="B259" t="s">
        <v>153</v>
      </c>
      <c r="C259" t="s">
        <v>569</v>
      </c>
      <c r="D259" t="s">
        <v>1147</v>
      </c>
      <c r="E259" t="s">
        <v>570</v>
      </c>
      <c r="F259" t="s">
        <v>571</v>
      </c>
      <c r="G259" t="s">
        <v>23</v>
      </c>
      <c r="H259" t="s">
        <v>32</v>
      </c>
    </row>
    <row r="260" spans="1:8" x14ac:dyDescent="0.35">
      <c r="A260">
        <v>258</v>
      </c>
      <c r="B260" t="s">
        <v>229</v>
      </c>
      <c r="C260" t="s">
        <v>473</v>
      </c>
      <c r="D260" t="s">
        <v>1109</v>
      </c>
      <c r="E260" t="s">
        <v>474</v>
      </c>
      <c r="F260" t="s">
        <v>475</v>
      </c>
      <c r="G260" t="s">
        <v>23</v>
      </c>
      <c r="H260" t="s">
        <v>39</v>
      </c>
    </row>
    <row r="261" spans="1:8" x14ac:dyDescent="0.35">
      <c r="A261">
        <v>259</v>
      </c>
      <c r="B261" t="s">
        <v>229</v>
      </c>
      <c r="C261" t="s">
        <v>572</v>
      </c>
      <c r="D261" t="s">
        <v>1148</v>
      </c>
      <c r="E261" t="s">
        <v>573</v>
      </c>
      <c r="F261" t="s">
        <v>574</v>
      </c>
      <c r="G261" t="s">
        <v>23</v>
      </c>
      <c r="H261" t="s">
        <v>39</v>
      </c>
    </row>
    <row r="262" spans="1:8" x14ac:dyDescent="0.35">
      <c r="A262">
        <v>260</v>
      </c>
      <c r="B262" t="s">
        <v>322</v>
      </c>
      <c r="C262" t="s">
        <v>575</v>
      </c>
      <c r="D262" t="s">
        <v>1149</v>
      </c>
      <c r="E262" t="s">
        <v>576</v>
      </c>
      <c r="F262" t="s">
        <v>577</v>
      </c>
      <c r="G262" t="s">
        <v>23</v>
      </c>
      <c r="H262" t="s">
        <v>32</v>
      </c>
    </row>
    <row r="263" spans="1:8" x14ac:dyDescent="0.35">
      <c r="A263">
        <v>261</v>
      </c>
      <c r="B263" t="s">
        <v>141</v>
      </c>
      <c r="D263" t="s">
        <v>1155</v>
      </c>
      <c r="E263" t="s">
        <v>594</v>
      </c>
      <c r="F263" t="s">
        <v>595</v>
      </c>
      <c r="G263" t="s">
        <v>16</v>
      </c>
      <c r="H263" t="s">
        <v>32</v>
      </c>
    </row>
    <row r="264" spans="1:8" x14ac:dyDescent="0.35">
      <c r="A264">
        <v>262</v>
      </c>
      <c r="B264" t="s">
        <v>92</v>
      </c>
      <c r="D264" t="s">
        <v>1180</v>
      </c>
      <c r="E264" t="s">
        <v>650</v>
      </c>
      <c r="G264" t="s">
        <v>16</v>
      </c>
      <c r="H264" t="s">
        <v>32</v>
      </c>
    </row>
    <row r="265" spans="1:8" x14ac:dyDescent="0.35">
      <c r="A265">
        <v>263</v>
      </c>
      <c r="B265" t="s">
        <v>297</v>
      </c>
      <c r="C265" t="s">
        <v>591</v>
      </c>
      <c r="D265" t="s">
        <v>1154</v>
      </c>
      <c r="E265" t="s">
        <v>592</v>
      </c>
      <c r="F265" t="s">
        <v>593</v>
      </c>
      <c r="G265" t="s">
        <v>23</v>
      </c>
      <c r="H265" t="s">
        <v>32</v>
      </c>
    </row>
    <row r="266" spans="1:8" x14ac:dyDescent="0.35">
      <c r="A266">
        <v>264</v>
      </c>
      <c r="B266" t="s">
        <v>617</v>
      </c>
      <c r="D266" t="s">
        <v>1167</v>
      </c>
      <c r="E266" t="s">
        <v>621</v>
      </c>
      <c r="F266" t="s">
        <v>622</v>
      </c>
      <c r="G266" t="s">
        <v>16</v>
      </c>
      <c r="H266" t="s">
        <v>32</v>
      </c>
    </row>
    <row r="267" spans="1:8" x14ac:dyDescent="0.35">
      <c r="A267">
        <v>265</v>
      </c>
      <c r="B267" t="s">
        <v>122</v>
      </c>
      <c r="C267" t="s">
        <v>716</v>
      </c>
      <c r="D267" t="s">
        <v>1207</v>
      </c>
      <c r="E267" t="s">
        <v>717</v>
      </c>
      <c r="F267" t="s">
        <v>718</v>
      </c>
      <c r="G267" t="s">
        <v>23</v>
      </c>
      <c r="H267" t="s">
        <v>32</v>
      </c>
    </row>
    <row r="268" spans="1:8" x14ac:dyDescent="0.35">
      <c r="A268">
        <v>266</v>
      </c>
      <c r="B268" t="s">
        <v>932</v>
      </c>
      <c r="D268" t="s">
        <v>1292</v>
      </c>
      <c r="E268" t="s">
        <v>933</v>
      </c>
      <c r="G268" t="s">
        <v>16</v>
      </c>
      <c r="H268" t="s">
        <v>39</v>
      </c>
    </row>
    <row r="269" spans="1:8" x14ac:dyDescent="0.35">
      <c r="A269">
        <v>267</v>
      </c>
      <c r="B269" t="s">
        <v>557</v>
      </c>
      <c r="C269" t="s">
        <v>611</v>
      </c>
      <c r="D269" t="s">
        <v>1164</v>
      </c>
      <c r="E269" t="s">
        <v>612</v>
      </c>
      <c r="F269" t="s">
        <v>613</v>
      </c>
      <c r="G269" t="s">
        <v>23</v>
      </c>
      <c r="H269" t="s">
        <v>32</v>
      </c>
    </row>
    <row r="270" spans="1:8" x14ac:dyDescent="0.35">
      <c r="A270">
        <v>268</v>
      </c>
      <c r="B270" t="s">
        <v>136</v>
      </c>
      <c r="C270" t="s">
        <v>606</v>
      </c>
      <c r="D270" t="s">
        <v>1161</v>
      </c>
      <c r="E270" t="s">
        <v>607</v>
      </c>
      <c r="F270" t="s">
        <v>607</v>
      </c>
      <c r="G270" t="s">
        <v>23</v>
      </c>
      <c r="H270" t="s">
        <v>32</v>
      </c>
    </row>
    <row r="271" spans="1:8" x14ac:dyDescent="0.35">
      <c r="A271">
        <v>269</v>
      </c>
      <c r="B271" t="s">
        <v>129</v>
      </c>
      <c r="C271" t="s">
        <v>614</v>
      </c>
      <c r="D271" t="s">
        <v>1165</v>
      </c>
      <c r="E271" t="s">
        <v>615</v>
      </c>
      <c r="F271" t="s">
        <v>616</v>
      </c>
      <c r="G271" t="s">
        <v>23</v>
      </c>
      <c r="H271" t="s">
        <v>32</v>
      </c>
    </row>
    <row r="272" spans="1:8" x14ac:dyDescent="0.35">
      <c r="A272">
        <v>270</v>
      </c>
      <c r="B272" t="s">
        <v>351</v>
      </c>
      <c r="C272" t="s">
        <v>725</v>
      </c>
      <c r="D272" t="s">
        <v>1210</v>
      </c>
      <c r="E272" t="s">
        <v>726</v>
      </c>
      <c r="F272" t="s">
        <v>727</v>
      </c>
      <c r="G272" t="s">
        <v>23</v>
      </c>
      <c r="H272" t="s">
        <v>32</v>
      </c>
    </row>
    <row r="273" spans="1:8" x14ac:dyDescent="0.35">
      <c r="A273">
        <v>271</v>
      </c>
      <c r="B273" t="s">
        <v>195</v>
      </c>
      <c r="C273" t="s">
        <v>366</v>
      </c>
      <c r="D273" t="s">
        <v>1068</v>
      </c>
      <c r="E273" t="s">
        <v>367</v>
      </c>
      <c r="F273" t="s">
        <v>368</v>
      </c>
      <c r="G273" t="s">
        <v>23</v>
      </c>
      <c r="H273" t="s">
        <v>32</v>
      </c>
    </row>
    <row r="274" spans="1:8" x14ac:dyDescent="0.35">
      <c r="A274">
        <v>272</v>
      </c>
      <c r="B274" t="s">
        <v>141</v>
      </c>
      <c r="C274" t="s">
        <v>664</v>
      </c>
      <c r="D274" t="s">
        <v>1188</v>
      </c>
      <c r="E274" t="s">
        <v>665</v>
      </c>
      <c r="F274" t="s">
        <v>666</v>
      </c>
      <c r="G274" t="s">
        <v>23</v>
      </c>
      <c r="H274" t="s">
        <v>32</v>
      </c>
    </row>
    <row r="275" spans="1:8" x14ac:dyDescent="0.35">
      <c r="A275">
        <v>273</v>
      </c>
      <c r="B275" t="s">
        <v>557</v>
      </c>
      <c r="D275" t="s">
        <v>1187</v>
      </c>
      <c r="E275" t="s">
        <v>663</v>
      </c>
      <c r="G275" t="s">
        <v>16</v>
      </c>
      <c r="H275" t="s">
        <v>32</v>
      </c>
    </row>
    <row r="276" spans="1:8" x14ac:dyDescent="0.35">
      <c r="A276">
        <v>274</v>
      </c>
      <c r="B276" t="s">
        <v>96</v>
      </c>
      <c r="C276" t="s">
        <v>673</v>
      </c>
      <c r="D276" t="s">
        <v>1192</v>
      </c>
      <c r="E276" t="s">
        <v>674</v>
      </c>
      <c r="F276" t="s">
        <v>675</v>
      </c>
      <c r="G276" t="s">
        <v>23</v>
      </c>
      <c r="H276" t="s">
        <v>32</v>
      </c>
    </row>
    <row r="277" spans="1:8" x14ac:dyDescent="0.35">
      <c r="A277">
        <v>275</v>
      </c>
      <c r="B277" t="s">
        <v>188</v>
      </c>
      <c r="C277" t="s">
        <v>676</v>
      </c>
      <c r="D277" t="s">
        <v>1193</v>
      </c>
      <c r="E277" t="s">
        <v>677</v>
      </c>
      <c r="F277" t="s">
        <v>678</v>
      </c>
      <c r="G277" t="s">
        <v>23</v>
      </c>
      <c r="H277" t="s">
        <v>32</v>
      </c>
    </row>
    <row r="278" spans="1:8" x14ac:dyDescent="0.35">
      <c r="A278">
        <v>276</v>
      </c>
      <c r="B278" t="s">
        <v>129</v>
      </c>
      <c r="D278" t="s">
        <v>1140</v>
      </c>
      <c r="E278" t="s">
        <v>553</v>
      </c>
      <c r="G278" t="s">
        <v>16</v>
      </c>
      <c r="H278" t="s">
        <v>32</v>
      </c>
    </row>
    <row r="279" spans="1:8" x14ac:dyDescent="0.35">
      <c r="A279">
        <v>277</v>
      </c>
      <c r="B279" t="s">
        <v>129</v>
      </c>
      <c r="C279" t="s">
        <v>688</v>
      </c>
      <c r="D279" t="s">
        <v>1197</v>
      </c>
      <c r="E279" t="s">
        <v>689</v>
      </c>
      <c r="F279" t="s">
        <v>690</v>
      </c>
      <c r="G279" t="s">
        <v>23</v>
      </c>
      <c r="H279" t="s">
        <v>32</v>
      </c>
    </row>
    <row r="280" spans="1:8" x14ac:dyDescent="0.35">
      <c r="A280">
        <v>278</v>
      </c>
      <c r="B280" t="s">
        <v>584</v>
      </c>
      <c r="D280" t="s">
        <v>1181</v>
      </c>
      <c r="E280" t="s">
        <v>651</v>
      </c>
      <c r="G280" t="s">
        <v>16</v>
      </c>
      <c r="H280" t="s">
        <v>32</v>
      </c>
    </row>
    <row r="281" spans="1:8" x14ac:dyDescent="0.35">
      <c r="A281">
        <v>279</v>
      </c>
      <c r="B281" t="s">
        <v>178</v>
      </c>
      <c r="C281" t="s">
        <v>603</v>
      </c>
      <c r="D281" t="s">
        <v>1160</v>
      </c>
      <c r="E281" t="s">
        <v>604</v>
      </c>
      <c r="F281" t="s">
        <v>605</v>
      </c>
      <c r="G281" t="s">
        <v>23</v>
      </c>
      <c r="H281" t="s">
        <v>32</v>
      </c>
    </row>
    <row r="282" spans="1:8" x14ac:dyDescent="0.35">
      <c r="A282">
        <v>280</v>
      </c>
      <c r="B282" t="s">
        <v>157</v>
      </c>
      <c r="C282" t="s">
        <v>691</v>
      </c>
      <c r="D282" t="s">
        <v>1198</v>
      </c>
      <c r="E282" t="s">
        <v>692</v>
      </c>
      <c r="F282" t="s">
        <v>693</v>
      </c>
      <c r="G282" t="s">
        <v>23</v>
      </c>
      <c r="H282" t="s">
        <v>32</v>
      </c>
    </row>
    <row r="283" spans="1:8" x14ac:dyDescent="0.35">
      <c r="A283">
        <v>281</v>
      </c>
      <c r="B283" t="s">
        <v>104</v>
      </c>
      <c r="C283" t="s">
        <v>105</v>
      </c>
      <c r="D283" t="s">
        <v>985</v>
      </c>
      <c r="E283" t="s">
        <v>106</v>
      </c>
      <c r="F283" t="s">
        <v>107</v>
      </c>
      <c r="G283" t="s">
        <v>23</v>
      </c>
    </row>
    <row r="284" spans="1:8" x14ac:dyDescent="0.35">
      <c r="A284">
        <v>282</v>
      </c>
      <c r="B284" t="s">
        <v>122</v>
      </c>
      <c r="C284" t="s">
        <v>937</v>
      </c>
      <c r="D284" t="s">
        <v>1295</v>
      </c>
      <c r="E284" t="s">
        <v>938</v>
      </c>
      <c r="F284" t="s">
        <v>939</v>
      </c>
      <c r="G284" t="s">
        <v>23</v>
      </c>
      <c r="H284" t="s">
        <v>32</v>
      </c>
    </row>
    <row r="285" spans="1:8" x14ac:dyDescent="0.35">
      <c r="A285">
        <v>283</v>
      </c>
      <c r="B285" t="s">
        <v>236</v>
      </c>
      <c r="C285" t="s">
        <v>694</v>
      </c>
      <c r="D285" t="s">
        <v>1199</v>
      </c>
      <c r="E285" t="s">
        <v>695</v>
      </c>
      <c r="F285" t="s">
        <v>696</v>
      </c>
      <c r="G285" t="s">
        <v>23</v>
      </c>
      <c r="H285" t="s">
        <v>32</v>
      </c>
    </row>
    <row r="286" spans="1:8" x14ac:dyDescent="0.35">
      <c r="A286">
        <v>284</v>
      </c>
      <c r="B286" t="s">
        <v>133</v>
      </c>
      <c r="C286" t="s">
        <v>706</v>
      </c>
      <c r="D286" t="s">
        <v>1203</v>
      </c>
      <c r="E286" t="s">
        <v>707</v>
      </c>
      <c r="F286" t="s">
        <v>708</v>
      </c>
      <c r="G286" t="s">
        <v>23</v>
      </c>
      <c r="H286" t="s">
        <v>32</v>
      </c>
    </row>
    <row r="287" spans="1:8" x14ac:dyDescent="0.35">
      <c r="A287">
        <v>285</v>
      </c>
      <c r="B287" t="s">
        <v>247</v>
      </c>
      <c r="C287" t="s">
        <v>330</v>
      </c>
      <c r="D287" t="s">
        <v>1054</v>
      </c>
      <c r="E287" t="s">
        <v>331</v>
      </c>
      <c r="F287" t="s">
        <v>332</v>
      </c>
      <c r="G287" t="s">
        <v>23</v>
      </c>
      <c r="H287" t="s">
        <v>32</v>
      </c>
    </row>
    <row r="288" spans="1:8" x14ac:dyDescent="0.35">
      <c r="A288">
        <v>286</v>
      </c>
      <c r="B288" t="s">
        <v>57</v>
      </c>
      <c r="D288" t="s">
        <v>969</v>
      </c>
      <c r="E288" t="s">
        <v>58</v>
      </c>
      <c r="F288" t="s">
        <v>59</v>
      </c>
      <c r="G288" t="s">
        <v>31</v>
      </c>
      <c r="H288" t="s">
        <v>32</v>
      </c>
    </row>
    <row r="289" spans="1:8" x14ac:dyDescent="0.35">
      <c r="A289">
        <v>287</v>
      </c>
      <c r="B289" t="s">
        <v>141</v>
      </c>
      <c r="C289" t="s">
        <v>808</v>
      </c>
      <c r="D289" t="s">
        <v>1244</v>
      </c>
      <c r="E289" t="s">
        <v>809</v>
      </c>
      <c r="F289" t="s">
        <v>810</v>
      </c>
      <c r="G289" t="s">
        <v>23</v>
      </c>
      <c r="H289" t="s">
        <v>32</v>
      </c>
    </row>
    <row r="290" spans="1:8" x14ac:dyDescent="0.35">
      <c r="A290">
        <v>288</v>
      </c>
      <c r="B290" t="s">
        <v>709</v>
      </c>
      <c r="D290" t="s">
        <v>1204</v>
      </c>
      <c r="E290" t="s">
        <v>710</v>
      </c>
      <c r="G290" t="s">
        <v>16</v>
      </c>
      <c r="H290" t="s">
        <v>32</v>
      </c>
    </row>
    <row r="291" spans="1:8" x14ac:dyDescent="0.35">
      <c r="A291">
        <v>289</v>
      </c>
      <c r="B291" t="s">
        <v>101</v>
      </c>
      <c r="C291" t="s">
        <v>713</v>
      </c>
      <c r="D291" t="s">
        <v>1206</v>
      </c>
      <c r="E291" t="s">
        <v>714</v>
      </c>
      <c r="F291" t="s">
        <v>715</v>
      </c>
      <c r="G291" t="s">
        <v>23</v>
      </c>
      <c r="H291" t="s">
        <v>32</v>
      </c>
    </row>
    <row r="292" spans="1:8" x14ac:dyDescent="0.35">
      <c r="A292">
        <v>290</v>
      </c>
      <c r="B292" t="s">
        <v>149</v>
      </c>
      <c r="C292" t="s">
        <v>719</v>
      </c>
      <c r="D292" t="s">
        <v>1208</v>
      </c>
      <c r="E292" t="s">
        <v>720</v>
      </c>
      <c r="F292" t="s">
        <v>721</v>
      </c>
      <c r="G292" t="s">
        <v>23</v>
      </c>
      <c r="H292" t="s">
        <v>32</v>
      </c>
    </row>
    <row r="293" spans="1:8" x14ac:dyDescent="0.35">
      <c r="A293">
        <v>291</v>
      </c>
      <c r="B293" t="s">
        <v>195</v>
      </c>
      <c r="C293" t="s">
        <v>730</v>
      </c>
      <c r="D293" t="s">
        <v>1212</v>
      </c>
      <c r="E293" t="s">
        <v>731</v>
      </c>
      <c r="F293" t="s">
        <v>731</v>
      </c>
      <c r="G293" t="s">
        <v>23</v>
      </c>
      <c r="H293" t="s">
        <v>32</v>
      </c>
    </row>
    <row r="294" spans="1:8" x14ac:dyDescent="0.35">
      <c r="A294">
        <v>292</v>
      </c>
      <c r="B294" t="s">
        <v>460</v>
      </c>
      <c r="C294" t="s">
        <v>761</v>
      </c>
      <c r="D294" t="s">
        <v>1225</v>
      </c>
      <c r="E294" t="s">
        <v>762</v>
      </c>
      <c r="F294" t="s">
        <v>763</v>
      </c>
      <c r="G294" t="s">
        <v>23</v>
      </c>
      <c r="H294" t="s">
        <v>32</v>
      </c>
    </row>
    <row r="295" spans="1:8" x14ac:dyDescent="0.35">
      <c r="A295">
        <v>293</v>
      </c>
      <c r="B295" t="s">
        <v>149</v>
      </c>
      <c r="D295" t="s">
        <v>1107</v>
      </c>
      <c r="E295" t="s">
        <v>469</v>
      </c>
      <c r="G295" t="s">
        <v>16</v>
      </c>
      <c r="H295" t="s">
        <v>32</v>
      </c>
    </row>
    <row r="296" spans="1:8" x14ac:dyDescent="0.35">
      <c r="A296">
        <v>294</v>
      </c>
      <c r="B296" t="s">
        <v>116</v>
      </c>
      <c r="C296" t="s">
        <v>764</v>
      </c>
      <c r="D296" t="s">
        <v>1226</v>
      </c>
      <c r="E296" t="s">
        <v>765</v>
      </c>
      <c r="F296" t="s">
        <v>766</v>
      </c>
      <c r="G296" t="s">
        <v>23</v>
      </c>
      <c r="H296" t="s">
        <v>32</v>
      </c>
    </row>
    <row r="297" spans="1:8" x14ac:dyDescent="0.35">
      <c r="A297">
        <v>295</v>
      </c>
      <c r="B297" t="s">
        <v>309</v>
      </c>
      <c r="C297" t="s">
        <v>829</v>
      </c>
      <c r="D297" t="s">
        <v>1252</v>
      </c>
      <c r="E297" t="s">
        <v>830</v>
      </c>
      <c r="F297" t="s">
        <v>831</v>
      </c>
      <c r="G297" t="s">
        <v>23</v>
      </c>
      <c r="H297" t="s">
        <v>32</v>
      </c>
    </row>
    <row r="298" spans="1:8" x14ac:dyDescent="0.35">
      <c r="A298">
        <v>296</v>
      </c>
      <c r="B298" t="s">
        <v>460</v>
      </c>
      <c r="D298" t="s">
        <v>1182</v>
      </c>
      <c r="E298" t="s">
        <v>652</v>
      </c>
      <c r="F298" t="s">
        <v>653</v>
      </c>
      <c r="G298" t="s">
        <v>16</v>
      </c>
      <c r="H298" t="s">
        <v>32</v>
      </c>
    </row>
    <row r="299" spans="1:8" x14ac:dyDescent="0.35">
      <c r="A299">
        <v>297</v>
      </c>
      <c r="B299" t="s">
        <v>26</v>
      </c>
      <c r="C299" t="s">
        <v>27</v>
      </c>
      <c r="D299" t="s">
        <v>957</v>
      </c>
      <c r="E299" t="s">
        <v>28</v>
      </c>
      <c r="F299" t="s">
        <v>28</v>
      </c>
      <c r="G299" t="s">
        <v>23</v>
      </c>
      <c r="H299" t="s">
        <v>19</v>
      </c>
    </row>
    <row r="300" spans="1:8" x14ac:dyDescent="0.35">
      <c r="A300">
        <v>298</v>
      </c>
      <c r="B300" t="s">
        <v>60</v>
      </c>
      <c r="C300" t="s">
        <v>879</v>
      </c>
      <c r="D300" t="s">
        <v>1272</v>
      </c>
      <c r="E300" t="s">
        <v>880</v>
      </c>
      <c r="F300" t="s">
        <v>881</v>
      </c>
      <c r="G300" t="s">
        <v>23</v>
      </c>
      <c r="H300" t="s">
        <v>19</v>
      </c>
    </row>
    <row r="301" spans="1:8" x14ac:dyDescent="0.35">
      <c r="A301">
        <v>299</v>
      </c>
      <c r="B301" t="s">
        <v>17</v>
      </c>
      <c r="C301" t="s">
        <v>783</v>
      </c>
      <c r="D301" t="s">
        <v>1233</v>
      </c>
      <c r="E301" t="s">
        <v>784</v>
      </c>
      <c r="F301" t="s">
        <v>785</v>
      </c>
      <c r="G301" t="s">
        <v>23</v>
      </c>
      <c r="H301" t="s">
        <v>19</v>
      </c>
    </row>
    <row r="302" spans="1:8" x14ac:dyDescent="0.35">
      <c r="A302">
        <v>300</v>
      </c>
      <c r="B302" t="s">
        <v>351</v>
      </c>
      <c r="C302" t="s">
        <v>770</v>
      </c>
      <c r="D302" t="s">
        <v>1228</v>
      </c>
      <c r="E302" t="s">
        <v>771</v>
      </c>
      <c r="F302" t="s">
        <v>772</v>
      </c>
      <c r="G302" t="s">
        <v>23</v>
      </c>
      <c r="H302" t="s">
        <v>32</v>
      </c>
    </row>
    <row r="303" spans="1:8" x14ac:dyDescent="0.35">
      <c r="A303">
        <v>301</v>
      </c>
      <c r="B303" t="s">
        <v>773</v>
      </c>
      <c r="D303" t="s">
        <v>1229</v>
      </c>
      <c r="E303" t="s">
        <v>774</v>
      </c>
      <c r="F303" t="s">
        <v>71</v>
      </c>
      <c r="G303" t="s">
        <v>16</v>
      </c>
      <c r="H303" t="s">
        <v>32</v>
      </c>
    </row>
    <row r="304" spans="1:8" x14ac:dyDescent="0.35">
      <c r="A304">
        <v>302</v>
      </c>
      <c r="B304" t="s">
        <v>278</v>
      </c>
      <c r="C304" t="s">
        <v>778</v>
      </c>
      <c r="D304" t="s">
        <v>1231</v>
      </c>
      <c r="E304" t="s">
        <v>776</v>
      </c>
      <c r="F304" t="s">
        <v>779</v>
      </c>
      <c r="G304" t="s">
        <v>23</v>
      </c>
      <c r="H304" t="s">
        <v>32</v>
      </c>
    </row>
    <row r="305" spans="1:8" x14ac:dyDescent="0.35">
      <c r="A305">
        <v>303</v>
      </c>
      <c r="B305" t="s">
        <v>297</v>
      </c>
      <c r="C305" t="s">
        <v>775</v>
      </c>
      <c r="D305" t="s">
        <v>1230</v>
      </c>
      <c r="E305" t="s">
        <v>776</v>
      </c>
      <c r="F305" t="s">
        <v>777</v>
      </c>
      <c r="G305" t="s">
        <v>23</v>
      </c>
      <c r="H305" t="s">
        <v>32</v>
      </c>
    </row>
    <row r="306" spans="1:8" x14ac:dyDescent="0.35">
      <c r="A306">
        <v>304</v>
      </c>
      <c r="B306" t="s">
        <v>236</v>
      </c>
      <c r="C306" t="s">
        <v>237</v>
      </c>
      <c r="D306" t="s">
        <v>1023</v>
      </c>
      <c r="E306" t="s">
        <v>238</v>
      </c>
      <c r="F306" t="s">
        <v>239</v>
      </c>
      <c r="G306" t="s">
        <v>23</v>
      </c>
      <c r="H306" t="s">
        <v>32</v>
      </c>
    </row>
    <row r="307" spans="1:8" x14ac:dyDescent="0.35">
      <c r="A307">
        <v>305</v>
      </c>
      <c r="B307" t="s">
        <v>240</v>
      </c>
      <c r="C307" t="s">
        <v>440</v>
      </c>
      <c r="D307" t="s">
        <v>1097</v>
      </c>
      <c r="E307" t="s">
        <v>441</v>
      </c>
      <c r="F307" t="s">
        <v>442</v>
      </c>
      <c r="G307" t="s">
        <v>23</v>
      </c>
      <c r="H307" t="s">
        <v>32</v>
      </c>
    </row>
    <row r="308" spans="1:8" x14ac:dyDescent="0.35">
      <c r="A308">
        <v>306</v>
      </c>
      <c r="B308" t="s">
        <v>203</v>
      </c>
      <c r="D308" t="s">
        <v>1125</v>
      </c>
      <c r="E308" t="s">
        <v>518</v>
      </c>
      <c r="G308" t="s">
        <v>16</v>
      </c>
      <c r="H308" t="s">
        <v>39</v>
      </c>
    </row>
    <row r="309" spans="1:8" x14ac:dyDescent="0.35">
      <c r="A309">
        <v>307</v>
      </c>
      <c r="B309" t="s">
        <v>264</v>
      </c>
      <c r="C309" t="s">
        <v>359</v>
      </c>
      <c r="D309" t="s">
        <v>1065</v>
      </c>
      <c r="E309" t="s">
        <v>360</v>
      </c>
      <c r="F309" t="s">
        <v>361</v>
      </c>
      <c r="G309" t="s">
        <v>23</v>
      </c>
      <c r="H309" t="s">
        <v>32</v>
      </c>
    </row>
    <row r="310" spans="1:8" x14ac:dyDescent="0.35">
      <c r="A310">
        <v>308</v>
      </c>
      <c r="B310" t="s">
        <v>133</v>
      </c>
      <c r="C310" t="s">
        <v>519</v>
      </c>
      <c r="D310" t="s">
        <v>1126</v>
      </c>
      <c r="E310" t="s">
        <v>520</v>
      </c>
      <c r="F310" t="s">
        <v>521</v>
      </c>
      <c r="G310" t="s">
        <v>23</v>
      </c>
      <c r="H310" t="s">
        <v>32</v>
      </c>
    </row>
    <row r="311" spans="1:8" x14ac:dyDescent="0.35">
      <c r="A311">
        <v>309</v>
      </c>
      <c r="B311" t="s">
        <v>192</v>
      </c>
      <c r="C311" t="s">
        <v>522</v>
      </c>
      <c r="D311" t="s">
        <v>1127</v>
      </c>
      <c r="E311" t="s">
        <v>520</v>
      </c>
      <c r="F311" t="s">
        <v>523</v>
      </c>
      <c r="G311" t="s">
        <v>23</v>
      </c>
      <c r="H311" t="s">
        <v>32</v>
      </c>
    </row>
    <row r="312" spans="1:8" x14ac:dyDescent="0.35">
      <c r="A312">
        <v>310</v>
      </c>
      <c r="B312" t="s">
        <v>584</v>
      </c>
      <c r="C312" t="s">
        <v>585</v>
      </c>
      <c r="D312" t="s">
        <v>1152</v>
      </c>
      <c r="E312" t="s">
        <v>586</v>
      </c>
      <c r="F312" t="s">
        <v>587</v>
      </c>
      <c r="G312" t="s">
        <v>23</v>
      </c>
    </row>
    <row r="313" spans="1:8" x14ac:dyDescent="0.35">
      <c r="A313">
        <v>311</v>
      </c>
      <c r="B313" t="s">
        <v>297</v>
      </c>
      <c r="C313" t="s">
        <v>500</v>
      </c>
      <c r="D313" t="s">
        <v>1119</v>
      </c>
      <c r="E313" t="s">
        <v>501</v>
      </c>
      <c r="F313" t="s">
        <v>502</v>
      </c>
      <c r="G313" t="s">
        <v>23</v>
      </c>
      <c r="H313" t="s">
        <v>32</v>
      </c>
    </row>
    <row r="314" spans="1:8" x14ac:dyDescent="0.35">
      <c r="A314">
        <v>312</v>
      </c>
      <c r="B314" t="s">
        <v>225</v>
      </c>
      <c r="C314" t="s">
        <v>806</v>
      </c>
      <c r="D314" t="s">
        <v>1243</v>
      </c>
      <c r="E314" t="s">
        <v>801</v>
      </c>
      <c r="F314" t="s">
        <v>807</v>
      </c>
      <c r="G314" t="s">
        <v>23</v>
      </c>
      <c r="H314" t="s">
        <v>32</v>
      </c>
    </row>
    <row r="315" spans="1:8" x14ac:dyDescent="0.35">
      <c r="A315">
        <v>313</v>
      </c>
      <c r="B315" t="s">
        <v>122</v>
      </c>
      <c r="C315" t="s">
        <v>838</v>
      </c>
      <c r="D315" t="s">
        <v>1257</v>
      </c>
      <c r="E315" t="s">
        <v>801</v>
      </c>
      <c r="F315" t="s">
        <v>839</v>
      </c>
      <c r="G315" t="s">
        <v>23</v>
      </c>
      <c r="H315" t="s">
        <v>32</v>
      </c>
    </row>
    <row r="316" spans="1:8" x14ac:dyDescent="0.35">
      <c r="A316">
        <v>314</v>
      </c>
      <c r="B316" t="s">
        <v>428</v>
      </c>
      <c r="C316" t="s">
        <v>800</v>
      </c>
      <c r="D316" t="s">
        <v>1241</v>
      </c>
      <c r="E316" t="s">
        <v>801</v>
      </c>
      <c r="F316" t="s">
        <v>802</v>
      </c>
      <c r="G316" t="s">
        <v>23</v>
      </c>
      <c r="H316" t="s">
        <v>32</v>
      </c>
    </row>
    <row r="317" spans="1:8" x14ac:dyDescent="0.35">
      <c r="A317">
        <v>315</v>
      </c>
      <c r="B317" t="s">
        <v>168</v>
      </c>
      <c r="C317" t="s">
        <v>697</v>
      </c>
      <c r="D317" t="s">
        <v>1200</v>
      </c>
      <c r="E317" t="s">
        <v>698</v>
      </c>
      <c r="F317" t="s">
        <v>699</v>
      </c>
      <c r="G317" t="s">
        <v>23</v>
      </c>
      <c r="H317" t="s">
        <v>32</v>
      </c>
    </row>
    <row r="318" spans="1:8" x14ac:dyDescent="0.35">
      <c r="A318">
        <v>316</v>
      </c>
      <c r="B318" t="s">
        <v>133</v>
      </c>
      <c r="C318" t="s">
        <v>700</v>
      </c>
      <c r="D318" t="s">
        <v>1201</v>
      </c>
      <c r="E318" t="s">
        <v>701</v>
      </c>
      <c r="F318" t="s">
        <v>702</v>
      </c>
      <c r="G318" t="s">
        <v>23</v>
      </c>
      <c r="H318" t="s">
        <v>32</v>
      </c>
    </row>
    <row r="319" spans="1:8" x14ac:dyDescent="0.35">
      <c r="A319">
        <v>317</v>
      </c>
      <c r="B319" t="s">
        <v>928</v>
      </c>
      <c r="C319" t="s">
        <v>929</v>
      </c>
      <c r="D319" t="s">
        <v>1291</v>
      </c>
      <c r="E319" t="s">
        <v>930</v>
      </c>
      <c r="F319" t="s">
        <v>931</v>
      </c>
      <c r="G319" t="s">
        <v>23</v>
      </c>
      <c r="H319" t="s">
        <v>39</v>
      </c>
    </row>
    <row r="320" spans="1:8" x14ac:dyDescent="0.35">
      <c r="A320">
        <v>318</v>
      </c>
      <c r="B320" t="s">
        <v>172</v>
      </c>
      <c r="D320" t="s">
        <v>1171</v>
      </c>
      <c r="E320" t="s">
        <v>632</v>
      </c>
      <c r="G320" t="s">
        <v>16</v>
      </c>
      <c r="H320" t="s">
        <v>32</v>
      </c>
    </row>
    <row r="321" spans="1:8" x14ac:dyDescent="0.35">
      <c r="A321">
        <v>319</v>
      </c>
      <c r="B321" t="s">
        <v>178</v>
      </c>
      <c r="C321" t="s">
        <v>811</v>
      </c>
      <c r="D321" t="s">
        <v>1245</v>
      </c>
      <c r="E321" t="s">
        <v>812</v>
      </c>
      <c r="F321" t="s">
        <v>813</v>
      </c>
      <c r="G321" t="s">
        <v>23</v>
      </c>
      <c r="H321" t="s">
        <v>32</v>
      </c>
    </row>
    <row r="322" spans="1:8" x14ac:dyDescent="0.35">
      <c r="A322">
        <v>320</v>
      </c>
      <c r="B322" t="s">
        <v>122</v>
      </c>
      <c r="C322" t="s">
        <v>443</v>
      </c>
      <c r="D322" t="s">
        <v>1098</v>
      </c>
      <c r="E322" t="s">
        <v>444</v>
      </c>
      <c r="F322" t="s">
        <v>445</v>
      </c>
      <c r="G322" t="s">
        <v>23</v>
      </c>
      <c r="H322" t="s">
        <v>32</v>
      </c>
    </row>
    <row r="323" spans="1:8" x14ac:dyDescent="0.35">
      <c r="A323">
        <v>321</v>
      </c>
      <c r="B323" t="s">
        <v>225</v>
      </c>
      <c r="C323" t="s">
        <v>837</v>
      </c>
      <c r="D323" t="s">
        <v>1256</v>
      </c>
      <c r="E323" t="s">
        <v>444</v>
      </c>
      <c r="F323" t="s">
        <v>444</v>
      </c>
      <c r="G323" t="s">
        <v>23</v>
      </c>
      <c r="H323" t="s">
        <v>32</v>
      </c>
    </row>
    <row r="324" spans="1:8" x14ac:dyDescent="0.35">
      <c r="A324">
        <v>322</v>
      </c>
      <c r="B324" t="s">
        <v>225</v>
      </c>
      <c r="C324" t="s">
        <v>837</v>
      </c>
      <c r="D324" t="s">
        <v>1296</v>
      </c>
      <c r="E324" t="s">
        <v>940</v>
      </c>
      <c r="F324" t="s">
        <v>940</v>
      </c>
      <c r="G324" t="s">
        <v>23</v>
      </c>
      <c r="H324" t="s">
        <v>32</v>
      </c>
    </row>
    <row r="325" spans="1:8" x14ac:dyDescent="0.35">
      <c r="A325">
        <v>323</v>
      </c>
      <c r="B325" t="s">
        <v>195</v>
      </c>
      <c r="C325" t="s">
        <v>840</v>
      </c>
      <c r="D325" t="s">
        <v>1258</v>
      </c>
      <c r="E325" t="s">
        <v>841</v>
      </c>
      <c r="F325" t="s">
        <v>842</v>
      </c>
      <c r="G325" t="s">
        <v>23</v>
      </c>
      <c r="H325" t="s">
        <v>32</v>
      </c>
    </row>
    <row r="326" spans="1:8" x14ac:dyDescent="0.35">
      <c r="A326">
        <v>324</v>
      </c>
      <c r="B326" t="s">
        <v>351</v>
      </c>
      <c r="C326" t="s">
        <v>645</v>
      </c>
      <c r="D326" t="s">
        <v>1178</v>
      </c>
      <c r="E326" t="s">
        <v>646</v>
      </c>
      <c r="F326" t="s">
        <v>647</v>
      </c>
      <c r="G326" t="s">
        <v>23</v>
      </c>
      <c r="H326" t="s">
        <v>32</v>
      </c>
    </row>
    <row r="327" spans="1:8" x14ac:dyDescent="0.35">
      <c r="A327">
        <v>325</v>
      </c>
      <c r="B327" t="s">
        <v>773</v>
      </c>
      <c r="C327" t="s">
        <v>843</v>
      </c>
      <c r="D327" t="s">
        <v>1259</v>
      </c>
      <c r="E327" t="s">
        <v>844</v>
      </c>
      <c r="F327" t="s">
        <v>844</v>
      </c>
      <c r="G327" t="s">
        <v>23</v>
      </c>
    </row>
    <row r="328" spans="1:8" x14ac:dyDescent="0.35">
      <c r="A328">
        <v>326</v>
      </c>
      <c r="B328" t="s">
        <v>247</v>
      </c>
      <c r="C328" t="s">
        <v>848</v>
      </c>
      <c r="D328" t="s">
        <v>1261</v>
      </c>
      <c r="E328" t="s">
        <v>849</v>
      </c>
      <c r="F328" t="s">
        <v>850</v>
      </c>
      <c r="G328" t="s">
        <v>23</v>
      </c>
      <c r="H328" t="s">
        <v>32</v>
      </c>
    </row>
    <row r="329" spans="1:8" x14ac:dyDescent="0.35">
      <c r="A329">
        <v>327</v>
      </c>
      <c r="B329" t="s">
        <v>851</v>
      </c>
      <c r="C329" t="s">
        <v>852</v>
      </c>
      <c r="D329" t="s">
        <v>1262</v>
      </c>
      <c r="E329" t="s">
        <v>853</v>
      </c>
      <c r="G329" t="s">
        <v>23</v>
      </c>
      <c r="H329" t="s">
        <v>39</v>
      </c>
    </row>
    <row r="330" spans="1:8" x14ac:dyDescent="0.35">
      <c r="A330">
        <v>328</v>
      </c>
      <c r="B330" t="s">
        <v>297</v>
      </c>
      <c r="C330" t="s">
        <v>854</v>
      </c>
      <c r="D330" t="s">
        <v>1263</v>
      </c>
      <c r="E330" t="s">
        <v>855</v>
      </c>
      <c r="F330" t="s">
        <v>856</v>
      </c>
      <c r="G330" t="s">
        <v>23</v>
      </c>
      <c r="H330" t="s">
        <v>32</v>
      </c>
    </row>
    <row r="331" spans="1:8" x14ac:dyDescent="0.35">
      <c r="A331">
        <v>329</v>
      </c>
      <c r="B331" t="s">
        <v>192</v>
      </c>
      <c r="C331" t="s">
        <v>885</v>
      </c>
      <c r="D331" t="s">
        <v>1274</v>
      </c>
      <c r="E331" t="s">
        <v>886</v>
      </c>
      <c r="F331" t="s">
        <v>887</v>
      </c>
      <c r="G331" t="s">
        <v>23</v>
      </c>
      <c r="H331" t="s">
        <v>32</v>
      </c>
    </row>
    <row r="332" spans="1:8" x14ac:dyDescent="0.35">
      <c r="A332">
        <v>330</v>
      </c>
      <c r="B332" t="s">
        <v>304</v>
      </c>
      <c r="C332" t="s">
        <v>860</v>
      </c>
      <c r="D332" t="s">
        <v>1265</v>
      </c>
      <c r="E332" t="s">
        <v>861</v>
      </c>
      <c r="F332" t="s">
        <v>862</v>
      </c>
      <c r="G332" t="s">
        <v>23</v>
      </c>
      <c r="H332" t="s">
        <v>32</v>
      </c>
    </row>
    <row r="333" spans="1:8" x14ac:dyDescent="0.35">
      <c r="A333">
        <v>331</v>
      </c>
      <c r="B333" t="s">
        <v>60</v>
      </c>
      <c r="C333" t="s">
        <v>165</v>
      </c>
      <c r="D333" t="s">
        <v>1002</v>
      </c>
      <c r="E333" t="s">
        <v>166</v>
      </c>
      <c r="F333" t="s">
        <v>167</v>
      </c>
      <c r="G333" t="s">
        <v>23</v>
      </c>
      <c r="H333" t="s">
        <v>19</v>
      </c>
    </row>
    <row r="334" spans="1:8" x14ac:dyDescent="0.35">
      <c r="A334">
        <v>332</v>
      </c>
      <c r="B334" t="s">
        <v>557</v>
      </c>
      <c r="C334" t="s">
        <v>891</v>
      </c>
      <c r="D334" t="s">
        <v>1276</v>
      </c>
      <c r="E334" t="s">
        <v>892</v>
      </c>
      <c r="F334" t="s">
        <v>893</v>
      </c>
      <c r="G334" t="s">
        <v>23</v>
      </c>
      <c r="H334" t="s">
        <v>32</v>
      </c>
    </row>
    <row r="335" spans="1:8" x14ac:dyDescent="0.35">
      <c r="A335">
        <v>333</v>
      </c>
      <c r="B335" t="s">
        <v>617</v>
      </c>
      <c r="C335" t="s">
        <v>897</v>
      </c>
      <c r="D335" t="s">
        <v>1278</v>
      </c>
      <c r="E335" t="s">
        <v>898</v>
      </c>
      <c r="F335" t="s">
        <v>899</v>
      </c>
      <c r="G335" t="s">
        <v>23</v>
      </c>
      <c r="H335" t="s">
        <v>32</v>
      </c>
    </row>
    <row r="336" spans="1:8" x14ac:dyDescent="0.35">
      <c r="A336">
        <v>334</v>
      </c>
      <c r="B336" t="s">
        <v>120</v>
      </c>
      <c r="D336" t="s">
        <v>989</v>
      </c>
      <c r="E336" t="s">
        <v>121</v>
      </c>
      <c r="G336" t="s">
        <v>16</v>
      </c>
      <c r="H336" t="s">
        <v>32</v>
      </c>
    </row>
    <row r="337" spans="1:8" x14ac:dyDescent="0.35">
      <c r="A337">
        <v>335</v>
      </c>
      <c r="B337" t="s">
        <v>120</v>
      </c>
      <c r="C337" t="s">
        <v>270</v>
      </c>
      <c r="D337" t="s">
        <v>1033</v>
      </c>
      <c r="E337" t="s">
        <v>271</v>
      </c>
      <c r="F337" t="s">
        <v>272</v>
      </c>
      <c r="G337" t="s">
        <v>23</v>
      </c>
      <c r="H337" t="s">
        <v>32</v>
      </c>
    </row>
    <row r="338" spans="1:8" x14ac:dyDescent="0.35">
      <c r="A338">
        <v>336</v>
      </c>
      <c r="B338" t="s">
        <v>225</v>
      </c>
      <c r="D338" t="s">
        <v>1129</v>
      </c>
      <c r="E338" t="s">
        <v>527</v>
      </c>
      <c r="G338" t="s">
        <v>16</v>
      </c>
      <c r="H338" t="s">
        <v>32</v>
      </c>
    </row>
    <row r="339" spans="1:8" x14ac:dyDescent="0.35">
      <c r="A339">
        <v>337</v>
      </c>
      <c r="B339" t="s">
        <v>225</v>
      </c>
      <c r="C339" t="s">
        <v>566</v>
      </c>
      <c r="D339" t="s">
        <v>1146</v>
      </c>
      <c r="E339" t="s">
        <v>567</v>
      </c>
      <c r="F339" t="s">
        <v>568</v>
      </c>
      <c r="G339" t="s">
        <v>23</v>
      </c>
      <c r="H339" t="s">
        <v>32</v>
      </c>
    </row>
    <row r="340" spans="1:8" x14ac:dyDescent="0.35">
      <c r="A340">
        <v>338</v>
      </c>
      <c r="B340" t="s">
        <v>122</v>
      </c>
      <c r="C340" t="s">
        <v>446</v>
      </c>
      <c r="D340" t="s">
        <v>1281</v>
      </c>
      <c r="E340" t="s">
        <v>447</v>
      </c>
      <c r="F340" t="s">
        <v>906</v>
      </c>
      <c r="G340" t="s">
        <v>23</v>
      </c>
      <c r="H340" t="s">
        <v>32</v>
      </c>
    </row>
    <row r="341" spans="1:8" x14ac:dyDescent="0.35">
      <c r="A341">
        <v>339</v>
      </c>
      <c r="B341" t="s">
        <v>122</v>
      </c>
      <c r="C341" t="s">
        <v>446</v>
      </c>
      <c r="D341" t="s">
        <v>1099</v>
      </c>
      <c r="E341" t="s">
        <v>447</v>
      </c>
      <c r="F341" t="s">
        <v>448</v>
      </c>
      <c r="G341" t="s">
        <v>23</v>
      </c>
      <c r="H341" t="s">
        <v>32</v>
      </c>
    </row>
    <row r="342" spans="1:8" x14ac:dyDescent="0.35">
      <c r="A342">
        <v>340</v>
      </c>
      <c r="B342" t="s">
        <v>145</v>
      </c>
      <c r="C342" t="s">
        <v>146</v>
      </c>
      <c r="D342" t="s">
        <v>997</v>
      </c>
      <c r="E342" t="s">
        <v>147</v>
      </c>
      <c r="F342" t="s">
        <v>148</v>
      </c>
      <c r="G342" t="s">
        <v>23</v>
      </c>
      <c r="H342" t="s">
        <v>32</v>
      </c>
    </row>
    <row r="343" spans="1:8" x14ac:dyDescent="0.35">
      <c r="A343">
        <v>341</v>
      </c>
      <c r="B343" t="s">
        <v>161</v>
      </c>
      <c r="C343" t="s">
        <v>910</v>
      </c>
      <c r="D343" t="s">
        <v>1283</v>
      </c>
      <c r="E343" t="s">
        <v>911</v>
      </c>
      <c r="F343" t="s">
        <v>912</v>
      </c>
      <c r="G343" t="s">
        <v>23</v>
      </c>
      <c r="H343" t="s">
        <v>32</v>
      </c>
    </row>
    <row r="344" spans="1:8" x14ac:dyDescent="0.35">
      <c r="A344">
        <v>342</v>
      </c>
      <c r="B344" t="s">
        <v>851</v>
      </c>
      <c r="D344" t="s">
        <v>1284</v>
      </c>
      <c r="E344" t="s">
        <v>913</v>
      </c>
      <c r="F344" t="s">
        <v>71</v>
      </c>
      <c r="G344" t="s">
        <v>16</v>
      </c>
      <c r="H344" t="s">
        <v>39</v>
      </c>
    </row>
    <row r="345" spans="1:8" x14ac:dyDescent="0.35">
      <c r="A345">
        <v>343</v>
      </c>
      <c r="B345" t="s">
        <v>322</v>
      </c>
      <c r="C345" t="s">
        <v>925</v>
      </c>
      <c r="D345" t="s">
        <v>1290</v>
      </c>
      <c r="E345" t="s">
        <v>921</v>
      </c>
      <c r="F345" t="s">
        <v>927</v>
      </c>
      <c r="G345" t="s">
        <v>23</v>
      </c>
      <c r="H345" t="s">
        <v>32</v>
      </c>
    </row>
    <row r="346" spans="1:8" x14ac:dyDescent="0.35">
      <c r="A346">
        <v>344</v>
      </c>
      <c r="B346" t="s">
        <v>322</v>
      </c>
      <c r="C346" t="s">
        <v>925</v>
      </c>
      <c r="D346" t="s">
        <v>1289</v>
      </c>
      <c r="E346" t="s">
        <v>921</v>
      </c>
      <c r="F346" t="s">
        <v>926</v>
      </c>
      <c r="G346" t="s">
        <v>23</v>
      </c>
      <c r="H346" t="s">
        <v>32</v>
      </c>
    </row>
    <row r="347" spans="1:8" x14ac:dyDescent="0.35">
      <c r="A347">
        <v>345</v>
      </c>
      <c r="B347" t="s">
        <v>133</v>
      </c>
      <c r="C347" t="s">
        <v>920</v>
      </c>
      <c r="D347" t="s">
        <v>1287</v>
      </c>
      <c r="E347" t="s">
        <v>921</v>
      </c>
      <c r="F347" t="s">
        <v>922</v>
      </c>
      <c r="G347" t="s">
        <v>23</v>
      </c>
      <c r="H347" t="s">
        <v>32</v>
      </c>
    </row>
    <row r="348" spans="1:8" x14ac:dyDescent="0.35">
      <c r="A348">
        <v>346</v>
      </c>
      <c r="B348" t="s">
        <v>192</v>
      </c>
      <c r="C348" t="s">
        <v>923</v>
      </c>
      <c r="D348" t="s">
        <v>1288</v>
      </c>
      <c r="E348" t="s">
        <v>921</v>
      </c>
      <c r="F348" t="s">
        <v>924</v>
      </c>
      <c r="G348" t="s">
        <v>23</v>
      </c>
      <c r="H348" t="s">
        <v>32</v>
      </c>
    </row>
    <row r="349" spans="1:8" x14ac:dyDescent="0.35">
      <c r="A349">
        <v>347</v>
      </c>
      <c r="B349" t="s">
        <v>96</v>
      </c>
      <c r="C349" t="s">
        <v>97</v>
      </c>
      <c r="D349" t="s">
        <v>982</v>
      </c>
      <c r="E349" t="s">
        <v>98</v>
      </c>
      <c r="F349" t="s">
        <v>99</v>
      </c>
      <c r="G349" t="s">
        <v>23</v>
      </c>
      <c r="H349" t="s">
        <v>32</v>
      </c>
    </row>
    <row r="350" spans="1:8" x14ac:dyDescent="0.35">
      <c r="A350">
        <v>348</v>
      </c>
      <c r="B350" t="s">
        <v>96</v>
      </c>
      <c r="D350" t="s">
        <v>1240</v>
      </c>
      <c r="E350" t="s">
        <v>799</v>
      </c>
      <c r="G350" t="s">
        <v>16</v>
      </c>
      <c r="H350" t="s">
        <v>32</v>
      </c>
    </row>
  </sheetData>
  <autoFilter ref="A1:H35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vt:lpstr>
      <vt:lpstr>Output</vt:lpstr>
      <vt:lpstr>Preplist</vt:lpstr>
      <vt:lpstr>Lookups</vt:lpstr>
      <vt:lpstr>satellite</vt:lpstr>
      <vt:lpstr>Site</vt:lpstr>
      <vt:lpstr>big site list</vt:lpstr>
      <vt:lpstr>dupes</vt:lpstr>
      <vt:lpstr>all sites</vt:lpstr>
      <vt:lpstr>New codes for blanks</vt:lpstr>
      <vt:lpstr>Front Page</vt:lpstr>
      <vt:lpstr>Sheet1</vt:lpstr>
      <vt:lpstr>DEV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Garry King</dc:creator>
  <cp:lastModifiedBy>Katharine Evans</cp:lastModifiedBy>
  <dcterms:created xsi:type="dcterms:W3CDTF">2015-06-05T18:17:20Z</dcterms:created>
  <dcterms:modified xsi:type="dcterms:W3CDTF">2020-07-30T08:57:16Z</dcterms:modified>
</cp:coreProperties>
</file>