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Password="C694" lockStructure="1"/>
  <bookViews>
    <workbookView xWindow="5640" yWindow="1050" windowWidth="20610" windowHeight="10900"/>
  </bookViews>
  <sheets>
    <sheet name="Input" sheetId="1" r:id="rId1"/>
    <sheet name="Output" sheetId="11" state="hidden" r:id="rId2"/>
    <sheet name="Preplist" sheetId="14" state="hidden" r:id="rId3"/>
    <sheet name="Lookups" sheetId="3" state="hidden" r:id="rId4"/>
    <sheet name="satellite" sheetId="10" state="hidden" r:id="rId5"/>
    <sheet name="Site" sheetId="8" state="hidden" r:id="rId6"/>
    <sheet name="big site list" sheetId="17" state="hidden" r:id="rId7"/>
    <sheet name="dupes" sheetId="15" state="hidden" r:id="rId8"/>
    <sheet name="all sites" sheetId="9" state="hidden" r:id="rId9"/>
    <sheet name="New codes for blanks" sheetId="12" state="hidden" r:id="rId10"/>
    <sheet name="Front Page" sheetId="5" state="hidden" r:id="rId11"/>
    <sheet name="Sheet1" sheetId="18" state="hidden" r:id="rId12"/>
  </sheets>
  <definedNames>
    <definedName name="_xlnm._FilterDatabase" localSheetId="8" hidden="1">'all sites'!$A$1:$H$350</definedName>
    <definedName name="_xlnm._FilterDatabase" localSheetId="6" hidden="1">'big site list'!#REF!</definedName>
    <definedName name="_xlnm._FilterDatabase" localSheetId="4" hidden="1">satellite!$A$1:$H$258</definedName>
    <definedName name="_xlnm._FilterDatabase" localSheetId="5" hidden="1">Site!$A$1:$I$86</definedName>
    <definedName name="Combo">Preplist!$H$26:INDEX(Preplist!$H$26:$H$41,MATCH("zzzzzz",Preplist!$H$26:$H$41,1))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" i="1" l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W13" i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W28" i="1"/>
  <c r="X28" i="1"/>
  <c r="Y28" i="1"/>
  <c r="Z28" i="1"/>
  <c r="W29" i="1"/>
  <c r="X29" i="1"/>
  <c r="Y29" i="1"/>
  <c r="Z29" i="1"/>
  <c r="W30" i="1"/>
  <c r="X30" i="1"/>
  <c r="Y30" i="1"/>
  <c r="Z30" i="1"/>
  <c r="W31" i="1"/>
  <c r="X31" i="1"/>
  <c r="Y31" i="1"/>
  <c r="Z31" i="1"/>
  <c r="W32" i="1"/>
  <c r="X32" i="1"/>
  <c r="Y32" i="1"/>
  <c r="Z32" i="1"/>
  <c r="W33" i="1"/>
  <c r="X33" i="1"/>
  <c r="Y33" i="1"/>
  <c r="Z33" i="1"/>
  <c r="W34" i="1"/>
  <c r="X34" i="1"/>
  <c r="Y34" i="1"/>
  <c r="Z34" i="1"/>
  <c r="W35" i="1"/>
  <c r="X35" i="1"/>
  <c r="Y35" i="1"/>
  <c r="Z35" i="1"/>
  <c r="W36" i="1"/>
  <c r="X36" i="1"/>
  <c r="Y36" i="1"/>
  <c r="Z36" i="1"/>
  <c r="W37" i="1"/>
  <c r="X37" i="1"/>
  <c r="Y37" i="1"/>
  <c r="Z37" i="1"/>
  <c r="W38" i="1"/>
  <c r="X38" i="1"/>
  <c r="Y38" i="1"/>
  <c r="Z38" i="1"/>
  <c r="W39" i="1"/>
  <c r="X39" i="1"/>
  <c r="Y39" i="1"/>
  <c r="Z39" i="1"/>
  <c r="W40" i="1"/>
  <c r="X40" i="1"/>
  <c r="Y40" i="1"/>
  <c r="Z40" i="1"/>
  <c r="W41" i="1"/>
  <c r="X41" i="1"/>
  <c r="Y41" i="1"/>
  <c r="Z41" i="1"/>
  <c r="W42" i="1"/>
  <c r="X42" i="1"/>
  <c r="Y42" i="1"/>
  <c r="Z42" i="1"/>
  <c r="W43" i="1"/>
  <c r="X43" i="1"/>
  <c r="Y43" i="1"/>
  <c r="Z43" i="1"/>
  <c r="W44" i="1"/>
  <c r="X44" i="1"/>
  <c r="Y44" i="1"/>
  <c r="Z44" i="1"/>
  <c r="W45" i="1"/>
  <c r="X45" i="1"/>
  <c r="Y45" i="1"/>
  <c r="Z45" i="1"/>
  <c r="W46" i="1"/>
  <c r="X46" i="1"/>
  <c r="Y46" i="1"/>
  <c r="Z46" i="1"/>
  <c r="W47" i="1"/>
  <c r="X47" i="1"/>
  <c r="Y47" i="1"/>
  <c r="Z47" i="1"/>
  <c r="W48" i="1"/>
  <c r="X48" i="1"/>
  <c r="Y48" i="1"/>
  <c r="Z48" i="1"/>
  <c r="W49" i="1"/>
  <c r="X49" i="1"/>
  <c r="Y49" i="1"/>
  <c r="Z49" i="1"/>
  <c r="W50" i="1"/>
  <c r="X50" i="1"/>
  <c r="Y50" i="1"/>
  <c r="Z50" i="1"/>
  <c r="W51" i="1"/>
  <c r="X51" i="1"/>
  <c r="Y51" i="1"/>
  <c r="Z51" i="1"/>
  <c r="W52" i="1"/>
  <c r="X52" i="1"/>
  <c r="Y52" i="1"/>
  <c r="Z52" i="1"/>
  <c r="W53" i="1"/>
  <c r="X53" i="1"/>
  <c r="Y53" i="1"/>
  <c r="Z53" i="1"/>
  <c r="W54" i="1"/>
  <c r="X54" i="1"/>
  <c r="Y54" i="1"/>
  <c r="Z54" i="1"/>
  <c r="W55" i="1"/>
  <c r="X55" i="1"/>
  <c r="Y55" i="1"/>
  <c r="Z55" i="1"/>
  <c r="W56" i="1"/>
  <c r="X56" i="1"/>
  <c r="Y56" i="1"/>
  <c r="Z56" i="1"/>
  <c r="W57" i="1"/>
  <c r="X57" i="1"/>
  <c r="Y57" i="1"/>
  <c r="Z57" i="1"/>
  <c r="W58" i="1"/>
  <c r="X58" i="1"/>
  <c r="Y58" i="1"/>
  <c r="Z58" i="1"/>
  <c r="W59" i="1"/>
  <c r="X59" i="1"/>
  <c r="Y59" i="1"/>
  <c r="Z59" i="1"/>
  <c r="W60" i="1"/>
  <c r="X60" i="1"/>
  <c r="Y60" i="1"/>
  <c r="Z60" i="1"/>
  <c r="W61" i="1"/>
  <c r="X61" i="1"/>
  <c r="Y61" i="1"/>
  <c r="Z61" i="1"/>
  <c r="W62" i="1"/>
  <c r="X62" i="1"/>
  <c r="Y62" i="1"/>
  <c r="Z62" i="1"/>
  <c r="W63" i="1"/>
  <c r="X63" i="1"/>
  <c r="Y63" i="1"/>
  <c r="Z63" i="1"/>
  <c r="W64" i="1"/>
  <c r="X64" i="1"/>
  <c r="Y64" i="1"/>
  <c r="Z64" i="1"/>
  <c r="W65" i="1"/>
  <c r="X65" i="1"/>
  <c r="Y65" i="1"/>
  <c r="Z65" i="1"/>
  <c r="W66" i="1"/>
  <c r="X66" i="1"/>
  <c r="Y66" i="1"/>
  <c r="Z66" i="1"/>
  <c r="W67" i="1"/>
  <c r="X67" i="1"/>
  <c r="Y67" i="1"/>
  <c r="Z67" i="1"/>
  <c r="W68" i="1"/>
  <c r="X68" i="1"/>
  <c r="Y68" i="1"/>
  <c r="Z68" i="1"/>
  <c r="W69" i="1"/>
  <c r="X69" i="1"/>
  <c r="Y69" i="1"/>
  <c r="Z69" i="1"/>
  <c r="W70" i="1"/>
  <c r="X70" i="1"/>
  <c r="Y70" i="1"/>
  <c r="Z70" i="1"/>
  <c r="W71" i="1"/>
  <c r="X71" i="1"/>
  <c r="Y71" i="1"/>
  <c r="Z71" i="1"/>
  <c r="W72" i="1"/>
  <c r="X72" i="1"/>
  <c r="Y72" i="1"/>
  <c r="Z72" i="1"/>
  <c r="W73" i="1"/>
  <c r="X73" i="1"/>
  <c r="Y73" i="1"/>
  <c r="Z73" i="1"/>
  <c r="W74" i="1"/>
  <c r="X74" i="1"/>
  <c r="Y74" i="1"/>
  <c r="Z74" i="1"/>
  <c r="W75" i="1"/>
  <c r="X75" i="1"/>
  <c r="Y75" i="1"/>
  <c r="Z75" i="1"/>
  <c r="W76" i="1"/>
  <c r="X76" i="1"/>
  <c r="Y76" i="1"/>
  <c r="Z76" i="1"/>
  <c r="W77" i="1"/>
  <c r="X77" i="1"/>
  <c r="Y77" i="1"/>
  <c r="Z77" i="1"/>
  <c r="W78" i="1"/>
  <c r="X78" i="1"/>
  <c r="Y78" i="1"/>
  <c r="Z78" i="1"/>
  <c r="W79" i="1"/>
  <c r="X79" i="1"/>
  <c r="Y79" i="1"/>
  <c r="Z79" i="1"/>
  <c r="W80" i="1"/>
  <c r="X80" i="1"/>
  <c r="Y80" i="1"/>
  <c r="Z80" i="1"/>
  <c r="W81" i="1"/>
  <c r="X81" i="1"/>
  <c r="Y81" i="1"/>
  <c r="Z81" i="1"/>
  <c r="W82" i="1"/>
  <c r="X82" i="1"/>
  <c r="Y82" i="1"/>
  <c r="Z82" i="1"/>
  <c r="W83" i="1"/>
  <c r="X83" i="1"/>
  <c r="Y83" i="1"/>
  <c r="Z83" i="1"/>
  <c r="W84" i="1"/>
  <c r="X84" i="1"/>
  <c r="Y84" i="1"/>
  <c r="Z84" i="1"/>
  <c r="W85" i="1"/>
  <c r="X85" i="1"/>
  <c r="Y85" i="1"/>
  <c r="Z85" i="1"/>
  <c r="W86" i="1"/>
  <c r="X86" i="1"/>
  <c r="Y86" i="1"/>
  <c r="Z86" i="1"/>
  <c r="W87" i="1"/>
  <c r="X87" i="1"/>
  <c r="Y87" i="1"/>
  <c r="Z87" i="1"/>
  <c r="W88" i="1"/>
  <c r="X88" i="1"/>
  <c r="Y88" i="1"/>
  <c r="Z88" i="1"/>
  <c r="W89" i="1"/>
  <c r="X89" i="1"/>
  <c r="Y89" i="1"/>
  <c r="Z89" i="1"/>
  <c r="W90" i="1"/>
  <c r="X90" i="1"/>
  <c r="Y90" i="1"/>
  <c r="Z90" i="1"/>
  <c r="W91" i="1"/>
  <c r="X91" i="1"/>
  <c r="Y91" i="1"/>
  <c r="Z91" i="1"/>
  <c r="W92" i="1"/>
  <c r="X92" i="1"/>
  <c r="Y92" i="1"/>
  <c r="Z92" i="1"/>
  <c r="W93" i="1"/>
  <c r="X93" i="1"/>
  <c r="Y93" i="1"/>
  <c r="Z93" i="1"/>
  <c r="W94" i="1"/>
  <c r="X94" i="1"/>
  <c r="Y94" i="1"/>
  <c r="Z94" i="1"/>
  <c r="W95" i="1"/>
  <c r="X95" i="1"/>
  <c r="Y95" i="1"/>
  <c r="Z95" i="1"/>
  <c r="W96" i="1"/>
  <c r="X96" i="1"/>
  <c r="Y96" i="1"/>
  <c r="Z96" i="1"/>
  <c r="W97" i="1"/>
  <c r="X97" i="1"/>
  <c r="Y97" i="1"/>
  <c r="Z97" i="1"/>
  <c r="W98" i="1"/>
  <c r="X98" i="1"/>
  <c r="Y98" i="1"/>
  <c r="Z98" i="1"/>
  <c r="W99" i="1"/>
  <c r="X99" i="1"/>
  <c r="Y99" i="1"/>
  <c r="Z99" i="1"/>
  <c r="W100" i="1"/>
  <c r="X100" i="1"/>
  <c r="Y100" i="1"/>
  <c r="Z100" i="1"/>
  <c r="W101" i="1"/>
  <c r="X101" i="1"/>
  <c r="Y101" i="1"/>
  <c r="Z101" i="1"/>
  <c r="W102" i="1"/>
  <c r="X102" i="1"/>
  <c r="Y102" i="1"/>
  <c r="Z102" i="1"/>
  <c r="W103" i="1"/>
  <c r="X103" i="1"/>
  <c r="Y103" i="1"/>
  <c r="Z103" i="1"/>
  <c r="W104" i="1"/>
  <c r="X104" i="1"/>
  <c r="Y104" i="1"/>
  <c r="Z104" i="1"/>
  <c r="W105" i="1"/>
  <c r="X105" i="1"/>
  <c r="Y105" i="1"/>
  <c r="Z105" i="1"/>
  <c r="W106" i="1"/>
  <c r="X106" i="1"/>
  <c r="Y106" i="1"/>
  <c r="Z106" i="1"/>
  <c r="W107" i="1"/>
  <c r="X107" i="1"/>
  <c r="Y107" i="1"/>
  <c r="Z107" i="1"/>
  <c r="W108" i="1"/>
  <c r="X108" i="1"/>
  <c r="Y108" i="1"/>
  <c r="Z108" i="1"/>
  <c r="W109" i="1"/>
  <c r="X109" i="1"/>
  <c r="Y109" i="1"/>
  <c r="Z109" i="1"/>
  <c r="W110" i="1"/>
  <c r="X110" i="1"/>
  <c r="Y110" i="1"/>
  <c r="Z110" i="1"/>
  <c r="W111" i="1"/>
  <c r="X111" i="1"/>
  <c r="Y111" i="1"/>
  <c r="Z111" i="1"/>
  <c r="W112" i="1"/>
  <c r="X112" i="1"/>
  <c r="Y112" i="1"/>
  <c r="Z112" i="1"/>
  <c r="W113" i="1"/>
  <c r="X113" i="1"/>
  <c r="Y113" i="1"/>
  <c r="Z113" i="1"/>
  <c r="W114" i="1"/>
  <c r="X114" i="1"/>
  <c r="Y114" i="1"/>
  <c r="Z114" i="1"/>
  <c r="W115" i="1"/>
  <c r="X115" i="1"/>
  <c r="Y115" i="1"/>
  <c r="Z115" i="1"/>
  <c r="W116" i="1"/>
  <c r="X116" i="1"/>
  <c r="Y116" i="1"/>
  <c r="Z116" i="1"/>
  <c r="W117" i="1"/>
  <c r="X117" i="1"/>
  <c r="Y117" i="1"/>
  <c r="Z117" i="1"/>
  <c r="W118" i="1"/>
  <c r="X118" i="1"/>
  <c r="Y118" i="1"/>
  <c r="Z118" i="1"/>
  <c r="W119" i="1"/>
  <c r="X119" i="1"/>
  <c r="Y119" i="1"/>
  <c r="Z119" i="1"/>
  <c r="W120" i="1"/>
  <c r="X120" i="1"/>
  <c r="Y120" i="1"/>
  <c r="Z120" i="1"/>
  <c r="W121" i="1"/>
  <c r="X121" i="1"/>
  <c r="Y121" i="1"/>
  <c r="Z121" i="1"/>
  <c r="W122" i="1"/>
  <c r="X122" i="1"/>
  <c r="Y122" i="1"/>
  <c r="Z122" i="1"/>
  <c r="W123" i="1"/>
  <c r="X123" i="1"/>
  <c r="Y123" i="1"/>
  <c r="Z123" i="1"/>
  <c r="W124" i="1"/>
  <c r="X124" i="1"/>
  <c r="Y124" i="1"/>
  <c r="Z124" i="1"/>
  <c r="W125" i="1"/>
  <c r="X125" i="1"/>
  <c r="Y125" i="1"/>
  <c r="Z125" i="1"/>
  <c r="W126" i="1"/>
  <c r="X126" i="1"/>
  <c r="Y126" i="1"/>
  <c r="Z126" i="1"/>
  <c r="W127" i="1"/>
  <c r="X127" i="1"/>
  <c r="Y127" i="1"/>
  <c r="Z127" i="1"/>
  <c r="W128" i="1"/>
  <c r="X128" i="1"/>
  <c r="Y128" i="1"/>
  <c r="Z128" i="1"/>
  <c r="W129" i="1"/>
  <c r="X129" i="1"/>
  <c r="Y129" i="1"/>
  <c r="Z129" i="1"/>
  <c r="W130" i="1"/>
  <c r="X130" i="1"/>
  <c r="Y130" i="1"/>
  <c r="Z130" i="1"/>
  <c r="W131" i="1"/>
  <c r="X131" i="1"/>
  <c r="Y131" i="1"/>
  <c r="Z131" i="1"/>
  <c r="W132" i="1"/>
  <c r="X132" i="1"/>
  <c r="Y132" i="1"/>
  <c r="Z132" i="1"/>
  <c r="W133" i="1"/>
  <c r="X133" i="1"/>
  <c r="Y133" i="1"/>
  <c r="Z133" i="1"/>
  <c r="W134" i="1"/>
  <c r="X134" i="1"/>
  <c r="Y134" i="1"/>
  <c r="Z134" i="1"/>
  <c r="W135" i="1"/>
  <c r="X135" i="1"/>
  <c r="Y135" i="1"/>
  <c r="Z135" i="1"/>
  <c r="W136" i="1"/>
  <c r="X136" i="1"/>
  <c r="Y136" i="1"/>
  <c r="Z136" i="1"/>
  <c r="W137" i="1"/>
  <c r="X137" i="1"/>
  <c r="Y137" i="1"/>
  <c r="Z137" i="1"/>
  <c r="W138" i="1"/>
  <c r="X138" i="1"/>
  <c r="Y138" i="1"/>
  <c r="Z138" i="1"/>
  <c r="W139" i="1"/>
  <c r="X139" i="1"/>
  <c r="Y139" i="1"/>
  <c r="Z139" i="1"/>
  <c r="W140" i="1"/>
  <c r="X140" i="1"/>
  <c r="Y140" i="1"/>
  <c r="Z140" i="1"/>
  <c r="W141" i="1"/>
  <c r="X141" i="1"/>
  <c r="Y141" i="1"/>
  <c r="Z141" i="1"/>
  <c r="W142" i="1"/>
  <c r="X142" i="1"/>
  <c r="Y142" i="1"/>
  <c r="Z142" i="1"/>
  <c r="W143" i="1"/>
  <c r="X143" i="1"/>
  <c r="Y143" i="1"/>
  <c r="Z143" i="1"/>
  <c r="W144" i="1"/>
  <c r="X144" i="1"/>
  <c r="Y144" i="1"/>
  <c r="Z144" i="1"/>
  <c r="W145" i="1"/>
  <c r="X145" i="1"/>
  <c r="Y145" i="1"/>
  <c r="Z145" i="1"/>
  <c r="W146" i="1"/>
  <c r="X146" i="1"/>
  <c r="Y146" i="1"/>
  <c r="Z146" i="1"/>
  <c r="W147" i="1"/>
  <c r="X147" i="1"/>
  <c r="Y147" i="1"/>
  <c r="Z147" i="1"/>
  <c r="W148" i="1"/>
  <c r="X148" i="1"/>
  <c r="Y148" i="1"/>
  <c r="Z148" i="1"/>
  <c r="W149" i="1"/>
  <c r="X149" i="1"/>
  <c r="Y149" i="1"/>
  <c r="Z149" i="1"/>
  <c r="W150" i="1"/>
  <c r="X150" i="1"/>
  <c r="Y150" i="1"/>
  <c r="Z150" i="1"/>
  <c r="W151" i="1"/>
  <c r="X151" i="1"/>
  <c r="Y151" i="1"/>
  <c r="Z151" i="1"/>
  <c r="W152" i="1"/>
  <c r="X152" i="1"/>
  <c r="Y152" i="1"/>
  <c r="Z152" i="1"/>
  <c r="W153" i="1"/>
  <c r="X153" i="1"/>
  <c r="Y153" i="1"/>
  <c r="Z153" i="1"/>
  <c r="W154" i="1"/>
  <c r="X154" i="1"/>
  <c r="Y154" i="1"/>
  <c r="Z154" i="1"/>
  <c r="W155" i="1"/>
  <c r="X155" i="1"/>
  <c r="Y155" i="1"/>
  <c r="Z155" i="1"/>
  <c r="W156" i="1"/>
  <c r="X156" i="1"/>
  <c r="Y156" i="1"/>
  <c r="Z156" i="1"/>
  <c r="W157" i="1"/>
  <c r="X157" i="1"/>
  <c r="Y157" i="1"/>
  <c r="Z157" i="1"/>
  <c r="W158" i="1"/>
  <c r="X158" i="1"/>
  <c r="Y158" i="1"/>
  <c r="Z158" i="1"/>
  <c r="W159" i="1"/>
  <c r="X159" i="1"/>
  <c r="Y159" i="1"/>
  <c r="Z159" i="1"/>
  <c r="W160" i="1"/>
  <c r="X160" i="1"/>
  <c r="Y160" i="1"/>
  <c r="Z160" i="1"/>
  <c r="W161" i="1"/>
  <c r="X161" i="1"/>
  <c r="Y161" i="1"/>
  <c r="Z161" i="1"/>
  <c r="W162" i="1"/>
  <c r="X162" i="1"/>
  <c r="Y162" i="1"/>
  <c r="Z162" i="1"/>
  <c r="W163" i="1"/>
  <c r="X163" i="1"/>
  <c r="Y163" i="1"/>
  <c r="Z163" i="1"/>
  <c r="W164" i="1"/>
  <c r="X164" i="1"/>
  <c r="Y164" i="1"/>
  <c r="Z164" i="1"/>
  <c r="W165" i="1"/>
  <c r="X165" i="1"/>
  <c r="Y165" i="1"/>
  <c r="Z165" i="1"/>
  <c r="W166" i="1"/>
  <c r="X166" i="1"/>
  <c r="Y166" i="1"/>
  <c r="Z166" i="1"/>
  <c r="W167" i="1"/>
  <c r="X167" i="1"/>
  <c r="Y167" i="1"/>
  <c r="Z167" i="1"/>
  <c r="W168" i="1"/>
  <c r="X168" i="1"/>
  <c r="Y168" i="1"/>
  <c r="Z168" i="1"/>
  <c r="W169" i="1"/>
  <c r="X169" i="1"/>
  <c r="Y169" i="1"/>
  <c r="Z169" i="1"/>
  <c r="W170" i="1"/>
  <c r="X170" i="1"/>
  <c r="Y170" i="1"/>
  <c r="Z170" i="1"/>
  <c r="W171" i="1"/>
  <c r="X171" i="1"/>
  <c r="Y171" i="1"/>
  <c r="Z171" i="1"/>
  <c r="W172" i="1"/>
  <c r="X172" i="1"/>
  <c r="Y172" i="1"/>
  <c r="Z172" i="1"/>
  <c r="W173" i="1"/>
  <c r="X173" i="1"/>
  <c r="Y173" i="1"/>
  <c r="Z173" i="1"/>
  <c r="W174" i="1"/>
  <c r="X174" i="1"/>
  <c r="Y174" i="1"/>
  <c r="Z174" i="1"/>
  <c r="W175" i="1"/>
  <c r="X175" i="1"/>
  <c r="Y175" i="1"/>
  <c r="Z175" i="1"/>
  <c r="W176" i="1"/>
  <c r="X176" i="1"/>
  <c r="Y176" i="1"/>
  <c r="Z176" i="1"/>
  <c r="W177" i="1"/>
  <c r="X177" i="1"/>
  <c r="Y177" i="1"/>
  <c r="Z177" i="1"/>
  <c r="W178" i="1"/>
  <c r="X178" i="1"/>
  <c r="Y178" i="1"/>
  <c r="Z178" i="1"/>
  <c r="W179" i="1"/>
  <c r="X179" i="1"/>
  <c r="Y179" i="1"/>
  <c r="Z179" i="1"/>
  <c r="W180" i="1"/>
  <c r="X180" i="1"/>
  <c r="Y180" i="1"/>
  <c r="Z180" i="1"/>
  <c r="W181" i="1"/>
  <c r="X181" i="1"/>
  <c r="Y181" i="1"/>
  <c r="Z181" i="1"/>
  <c r="W182" i="1"/>
  <c r="X182" i="1"/>
  <c r="Y182" i="1"/>
  <c r="Z182" i="1"/>
  <c r="W183" i="1"/>
  <c r="X183" i="1"/>
  <c r="Y183" i="1"/>
  <c r="Z183" i="1"/>
  <c r="W184" i="1"/>
  <c r="X184" i="1"/>
  <c r="Y184" i="1"/>
  <c r="Z184" i="1"/>
  <c r="W185" i="1"/>
  <c r="X185" i="1"/>
  <c r="Y185" i="1"/>
  <c r="Z185" i="1"/>
  <c r="W186" i="1"/>
  <c r="X186" i="1"/>
  <c r="Y186" i="1"/>
  <c r="Z186" i="1"/>
  <c r="W187" i="1"/>
  <c r="X187" i="1"/>
  <c r="Y187" i="1"/>
  <c r="Z187" i="1"/>
  <c r="W188" i="1"/>
  <c r="X188" i="1"/>
  <c r="Y188" i="1"/>
  <c r="Z188" i="1"/>
  <c r="W189" i="1"/>
  <c r="X189" i="1"/>
  <c r="Y189" i="1"/>
  <c r="Z189" i="1"/>
  <c r="W190" i="1"/>
  <c r="X190" i="1"/>
  <c r="Y190" i="1"/>
  <c r="Z190" i="1"/>
  <c r="W191" i="1"/>
  <c r="X191" i="1"/>
  <c r="Y191" i="1"/>
  <c r="Z191" i="1"/>
  <c r="W192" i="1"/>
  <c r="X192" i="1"/>
  <c r="Y192" i="1"/>
  <c r="Z192" i="1"/>
  <c r="W193" i="1"/>
  <c r="X193" i="1"/>
  <c r="Y193" i="1"/>
  <c r="Z193" i="1"/>
  <c r="W194" i="1"/>
  <c r="X194" i="1"/>
  <c r="Y194" i="1"/>
  <c r="Z194" i="1"/>
  <c r="W195" i="1"/>
  <c r="X195" i="1"/>
  <c r="Y195" i="1"/>
  <c r="Z195" i="1"/>
  <c r="W196" i="1"/>
  <c r="X196" i="1"/>
  <c r="Y196" i="1"/>
  <c r="Z196" i="1"/>
  <c r="W197" i="1"/>
  <c r="X197" i="1"/>
  <c r="Y197" i="1"/>
  <c r="Z197" i="1"/>
  <c r="W198" i="1"/>
  <c r="X198" i="1"/>
  <c r="Y198" i="1"/>
  <c r="Z198" i="1"/>
  <c r="W199" i="1"/>
  <c r="X199" i="1"/>
  <c r="Y199" i="1"/>
  <c r="Z199" i="1"/>
  <c r="W200" i="1"/>
  <c r="X200" i="1"/>
  <c r="Y200" i="1"/>
  <c r="Z200" i="1"/>
  <c r="W201" i="1"/>
  <c r="X201" i="1"/>
  <c r="Y201" i="1"/>
  <c r="Z201" i="1"/>
  <c r="W202" i="1"/>
  <c r="X202" i="1"/>
  <c r="Y202" i="1"/>
  <c r="Z202" i="1"/>
  <c r="W203" i="1"/>
  <c r="X203" i="1"/>
  <c r="Y203" i="1"/>
  <c r="Z203" i="1"/>
  <c r="W204" i="1"/>
  <c r="X204" i="1"/>
  <c r="Y204" i="1"/>
  <c r="Z204" i="1"/>
  <c r="W205" i="1"/>
  <c r="X205" i="1"/>
  <c r="Y205" i="1"/>
  <c r="Z205" i="1"/>
  <c r="W206" i="1"/>
  <c r="X206" i="1"/>
  <c r="Y206" i="1"/>
  <c r="Z206" i="1"/>
  <c r="W207" i="1"/>
  <c r="X207" i="1"/>
  <c r="Y207" i="1"/>
  <c r="Z207" i="1"/>
  <c r="W208" i="1"/>
  <c r="X208" i="1"/>
  <c r="Y208" i="1"/>
  <c r="Z208" i="1"/>
  <c r="W209" i="1"/>
  <c r="X209" i="1"/>
  <c r="Y209" i="1"/>
  <c r="Z209" i="1"/>
  <c r="W210" i="1"/>
  <c r="X210" i="1"/>
  <c r="Y210" i="1"/>
  <c r="Z210" i="1"/>
  <c r="W211" i="1"/>
  <c r="X211" i="1"/>
  <c r="Y211" i="1"/>
  <c r="Z211" i="1"/>
  <c r="W212" i="1"/>
  <c r="X212" i="1"/>
  <c r="Y212" i="1"/>
  <c r="Z212" i="1"/>
  <c r="W213" i="1"/>
  <c r="X213" i="1"/>
  <c r="Y213" i="1"/>
  <c r="Z213" i="1"/>
  <c r="W214" i="1"/>
  <c r="X214" i="1"/>
  <c r="Y214" i="1"/>
  <c r="Z214" i="1"/>
  <c r="W215" i="1"/>
  <c r="X215" i="1"/>
  <c r="Y215" i="1"/>
  <c r="Z215" i="1"/>
  <c r="W216" i="1"/>
  <c r="X216" i="1"/>
  <c r="Y216" i="1"/>
  <c r="Z216" i="1"/>
  <c r="W217" i="1"/>
  <c r="X217" i="1"/>
  <c r="Y217" i="1"/>
  <c r="Z217" i="1"/>
  <c r="W218" i="1"/>
  <c r="X218" i="1"/>
  <c r="Y218" i="1"/>
  <c r="Z218" i="1"/>
  <c r="W219" i="1"/>
  <c r="X219" i="1"/>
  <c r="Y219" i="1"/>
  <c r="Z219" i="1"/>
  <c r="W220" i="1"/>
  <c r="X220" i="1"/>
  <c r="Y220" i="1"/>
  <c r="Z220" i="1"/>
  <c r="W221" i="1"/>
  <c r="X221" i="1"/>
  <c r="Y221" i="1"/>
  <c r="Z221" i="1"/>
  <c r="W222" i="1"/>
  <c r="X222" i="1"/>
  <c r="Y222" i="1"/>
  <c r="Z222" i="1"/>
  <c r="W223" i="1"/>
  <c r="X223" i="1"/>
  <c r="Y223" i="1"/>
  <c r="Z223" i="1"/>
  <c r="W224" i="1"/>
  <c r="X224" i="1"/>
  <c r="Y224" i="1"/>
  <c r="Z224" i="1"/>
  <c r="W225" i="1"/>
  <c r="X225" i="1"/>
  <c r="Y225" i="1"/>
  <c r="Z225" i="1"/>
  <c r="W226" i="1"/>
  <c r="X226" i="1"/>
  <c r="Y226" i="1"/>
  <c r="Z226" i="1"/>
  <c r="W227" i="1"/>
  <c r="X227" i="1"/>
  <c r="Y227" i="1"/>
  <c r="Z227" i="1"/>
  <c r="W228" i="1"/>
  <c r="X228" i="1"/>
  <c r="Y228" i="1"/>
  <c r="Z228" i="1"/>
  <c r="W229" i="1"/>
  <c r="X229" i="1"/>
  <c r="Y229" i="1"/>
  <c r="Z229" i="1"/>
  <c r="W230" i="1"/>
  <c r="X230" i="1"/>
  <c r="Y230" i="1"/>
  <c r="Z230" i="1"/>
  <c r="W231" i="1"/>
  <c r="X231" i="1"/>
  <c r="Y231" i="1"/>
  <c r="Z231" i="1"/>
  <c r="W232" i="1"/>
  <c r="X232" i="1"/>
  <c r="Y232" i="1"/>
  <c r="Z232" i="1"/>
  <c r="W233" i="1"/>
  <c r="X233" i="1"/>
  <c r="Y233" i="1"/>
  <c r="Z233" i="1"/>
  <c r="W234" i="1"/>
  <c r="X234" i="1"/>
  <c r="Y234" i="1"/>
  <c r="Z234" i="1"/>
  <c r="W235" i="1"/>
  <c r="X235" i="1"/>
  <c r="Y235" i="1"/>
  <c r="Z235" i="1"/>
  <c r="W236" i="1"/>
  <c r="X236" i="1"/>
  <c r="Y236" i="1"/>
  <c r="Z236" i="1"/>
  <c r="W237" i="1"/>
  <c r="X237" i="1"/>
  <c r="Y237" i="1"/>
  <c r="Z237" i="1"/>
  <c r="W238" i="1"/>
  <c r="X238" i="1"/>
  <c r="Y238" i="1"/>
  <c r="Z238" i="1"/>
  <c r="W239" i="1"/>
  <c r="X239" i="1"/>
  <c r="Y239" i="1"/>
  <c r="Z239" i="1"/>
  <c r="W240" i="1"/>
  <c r="X240" i="1"/>
  <c r="Y240" i="1"/>
  <c r="Z240" i="1"/>
  <c r="W241" i="1"/>
  <c r="X241" i="1"/>
  <c r="Y241" i="1"/>
  <c r="Z241" i="1"/>
  <c r="W242" i="1"/>
  <c r="X242" i="1"/>
  <c r="Y242" i="1"/>
  <c r="Z242" i="1"/>
  <c r="W243" i="1"/>
  <c r="X243" i="1"/>
  <c r="Y243" i="1"/>
  <c r="Z243" i="1"/>
  <c r="W244" i="1"/>
  <c r="X244" i="1"/>
  <c r="Y244" i="1"/>
  <c r="Z244" i="1"/>
  <c r="W245" i="1"/>
  <c r="X245" i="1"/>
  <c r="Y245" i="1"/>
  <c r="Z245" i="1"/>
  <c r="W246" i="1"/>
  <c r="X246" i="1"/>
  <c r="Y246" i="1"/>
  <c r="Z246" i="1"/>
  <c r="W247" i="1"/>
  <c r="X247" i="1"/>
  <c r="Y247" i="1"/>
  <c r="Z247" i="1"/>
  <c r="W248" i="1"/>
  <c r="X248" i="1"/>
  <c r="Y248" i="1"/>
  <c r="Z248" i="1"/>
  <c r="W249" i="1"/>
  <c r="X249" i="1"/>
  <c r="Y249" i="1"/>
  <c r="Z249" i="1"/>
  <c r="W250" i="1"/>
  <c r="X250" i="1"/>
  <c r="Y250" i="1"/>
  <c r="Z250" i="1"/>
  <c r="W251" i="1"/>
  <c r="X251" i="1"/>
  <c r="Y251" i="1"/>
  <c r="Z251" i="1"/>
  <c r="W252" i="1"/>
  <c r="X252" i="1"/>
  <c r="Y252" i="1"/>
  <c r="Z252" i="1"/>
  <c r="W253" i="1"/>
  <c r="X253" i="1"/>
  <c r="Y253" i="1"/>
  <c r="Z253" i="1"/>
  <c r="W254" i="1"/>
  <c r="X254" i="1"/>
  <c r="Y254" i="1"/>
  <c r="Z254" i="1"/>
  <c r="W255" i="1"/>
  <c r="X255" i="1"/>
  <c r="Y255" i="1"/>
  <c r="Z255" i="1"/>
  <c r="W256" i="1"/>
  <c r="X256" i="1"/>
  <c r="Y256" i="1"/>
  <c r="Z256" i="1"/>
  <c r="W257" i="1"/>
  <c r="X257" i="1"/>
  <c r="Y257" i="1"/>
  <c r="Z257" i="1"/>
  <c r="W258" i="1"/>
  <c r="X258" i="1"/>
  <c r="Y258" i="1"/>
  <c r="Z258" i="1"/>
  <c r="K5" i="1"/>
  <c r="V5" i="1" s="1"/>
  <c r="K6" i="1"/>
  <c r="V6" i="1" s="1"/>
  <c r="K7" i="1"/>
  <c r="V7" i="1" s="1"/>
  <c r="K8" i="1"/>
  <c r="V8" i="1" s="1"/>
  <c r="K9" i="1"/>
  <c r="V9" i="1" s="1"/>
  <c r="K10" i="1"/>
  <c r="V10" i="1" s="1"/>
  <c r="K11" i="1"/>
  <c r="V11" i="1" s="1"/>
  <c r="K12" i="1"/>
  <c r="V12" i="1" s="1"/>
  <c r="K13" i="1"/>
  <c r="V13" i="1" s="1"/>
  <c r="K14" i="1"/>
  <c r="V14" i="1" s="1"/>
  <c r="K15" i="1"/>
  <c r="V15" i="1" s="1"/>
  <c r="K16" i="1"/>
  <c r="V16" i="1" s="1"/>
  <c r="K17" i="1"/>
  <c r="V17" i="1" s="1"/>
  <c r="K18" i="1"/>
  <c r="V18" i="1" s="1"/>
  <c r="K19" i="1"/>
  <c r="V19" i="1" s="1"/>
  <c r="K20" i="1"/>
  <c r="V20" i="1" s="1"/>
  <c r="K21" i="1"/>
  <c r="V21" i="1" s="1"/>
  <c r="K22" i="1"/>
  <c r="V22" i="1" s="1"/>
  <c r="K23" i="1"/>
  <c r="V23" i="1" s="1"/>
  <c r="K24" i="1"/>
  <c r="V24" i="1" s="1"/>
  <c r="K25" i="1"/>
  <c r="V25" i="1" s="1"/>
  <c r="K26" i="1"/>
  <c r="V26" i="1" s="1"/>
  <c r="K27" i="1"/>
  <c r="V27" i="1" s="1"/>
  <c r="K28" i="1"/>
  <c r="V28" i="1" s="1"/>
  <c r="K29" i="1"/>
  <c r="V29" i="1" s="1"/>
  <c r="K30" i="1"/>
  <c r="V30" i="1" s="1"/>
  <c r="K31" i="1"/>
  <c r="V31" i="1" s="1"/>
  <c r="K32" i="1"/>
  <c r="V32" i="1" s="1"/>
  <c r="K33" i="1"/>
  <c r="V33" i="1" s="1"/>
  <c r="K34" i="1"/>
  <c r="V34" i="1" s="1"/>
  <c r="K35" i="1"/>
  <c r="V35" i="1" s="1"/>
  <c r="K36" i="1"/>
  <c r="V36" i="1" s="1"/>
  <c r="K37" i="1"/>
  <c r="V37" i="1" s="1"/>
  <c r="K38" i="1"/>
  <c r="V38" i="1" s="1"/>
  <c r="K39" i="1"/>
  <c r="V39" i="1" s="1"/>
  <c r="K40" i="1"/>
  <c r="V40" i="1" s="1"/>
  <c r="K41" i="1"/>
  <c r="V41" i="1" s="1"/>
  <c r="K42" i="1"/>
  <c r="V42" i="1" s="1"/>
  <c r="K43" i="1"/>
  <c r="V43" i="1" s="1"/>
  <c r="K44" i="1"/>
  <c r="V44" i="1" s="1"/>
  <c r="K45" i="1"/>
  <c r="V45" i="1" s="1"/>
  <c r="K46" i="1"/>
  <c r="V46" i="1" s="1"/>
  <c r="K47" i="1"/>
  <c r="V47" i="1" s="1"/>
  <c r="K48" i="1"/>
  <c r="V48" i="1" s="1"/>
  <c r="K49" i="1"/>
  <c r="V49" i="1" s="1"/>
  <c r="K50" i="1"/>
  <c r="V50" i="1" s="1"/>
  <c r="K51" i="1"/>
  <c r="V51" i="1" s="1"/>
  <c r="K52" i="1"/>
  <c r="V52" i="1" s="1"/>
  <c r="K53" i="1"/>
  <c r="V53" i="1" s="1"/>
  <c r="K54" i="1"/>
  <c r="V54" i="1" s="1"/>
  <c r="K55" i="1"/>
  <c r="V55" i="1" s="1"/>
  <c r="K56" i="1"/>
  <c r="V56" i="1" s="1"/>
  <c r="K57" i="1"/>
  <c r="V57" i="1" s="1"/>
  <c r="K58" i="1"/>
  <c r="V58" i="1" s="1"/>
  <c r="K59" i="1"/>
  <c r="V59" i="1" s="1"/>
  <c r="K60" i="1"/>
  <c r="V60" i="1" s="1"/>
  <c r="K61" i="1"/>
  <c r="V61" i="1" s="1"/>
  <c r="K62" i="1"/>
  <c r="V62" i="1" s="1"/>
  <c r="K63" i="1"/>
  <c r="V63" i="1" s="1"/>
  <c r="K64" i="1"/>
  <c r="V64" i="1" s="1"/>
  <c r="K65" i="1"/>
  <c r="V65" i="1" s="1"/>
  <c r="K66" i="1"/>
  <c r="V66" i="1" s="1"/>
  <c r="K67" i="1"/>
  <c r="V67" i="1" s="1"/>
  <c r="K68" i="1"/>
  <c r="V68" i="1" s="1"/>
  <c r="K69" i="1"/>
  <c r="V69" i="1" s="1"/>
  <c r="K70" i="1"/>
  <c r="V70" i="1" s="1"/>
  <c r="K71" i="1"/>
  <c r="V71" i="1" s="1"/>
  <c r="K72" i="1"/>
  <c r="V72" i="1" s="1"/>
  <c r="K73" i="1"/>
  <c r="V73" i="1" s="1"/>
  <c r="K74" i="1"/>
  <c r="V74" i="1" s="1"/>
  <c r="K75" i="1"/>
  <c r="V75" i="1" s="1"/>
  <c r="K76" i="1"/>
  <c r="V76" i="1" s="1"/>
  <c r="K77" i="1"/>
  <c r="V77" i="1" s="1"/>
  <c r="K78" i="1"/>
  <c r="V78" i="1" s="1"/>
  <c r="K79" i="1"/>
  <c r="V79" i="1" s="1"/>
  <c r="K80" i="1"/>
  <c r="V80" i="1" s="1"/>
  <c r="K81" i="1"/>
  <c r="V81" i="1" s="1"/>
  <c r="K82" i="1"/>
  <c r="V82" i="1" s="1"/>
  <c r="K83" i="1"/>
  <c r="V83" i="1" s="1"/>
  <c r="K84" i="1"/>
  <c r="V84" i="1" s="1"/>
  <c r="K85" i="1"/>
  <c r="V85" i="1" s="1"/>
  <c r="K86" i="1"/>
  <c r="V86" i="1" s="1"/>
  <c r="K87" i="1"/>
  <c r="V87" i="1" s="1"/>
  <c r="K88" i="1"/>
  <c r="V88" i="1" s="1"/>
  <c r="K89" i="1"/>
  <c r="V89" i="1" s="1"/>
  <c r="K90" i="1"/>
  <c r="V90" i="1" s="1"/>
  <c r="K91" i="1"/>
  <c r="V91" i="1" s="1"/>
  <c r="K92" i="1"/>
  <c r="V92" i="1" s="1"/>
  <c r="K93" i="1"/>
  <c r="V93" i="1" s="1"/>
  <c r="K94" i="1"/>
  <c r="V94" i="1" s="1"/>
  <c r="K95" i="1"/>
  <c r="V95" i="1" s="1"/>
  <c r="K96" i="1"/>
  <c r="V96" i="1" s="1"/>
  <c r="K97" i="1"/>
  <c r="V97" i="1" s="1"/>
  <c r="K98" i="1"/>
  <c r="V98" i="1" s="1"/>
  <c r="K99" i="1"/>
  <c r="V99" i="1" s="1"/>
  <c r="K100" i="1"/>
  <c r="V100" i="1" s="1"/>
  <c r="K101" i="1"/>
  <c r="V101" i="1" s="1"/>
  <c r="K102" i="1"/>
  <c r="V102" i="1" s="1"/>
  <c r="K103" i="1"/>
  <c r="V103" i="1" s="1"/>
  <c r="K104" i="1"/>
  <c r="V104" i="1" s="1"/>
  <c r="K105" i="1"/>
  <c r="V105" i="1" s="1"/>
  <c r="K106" i="1"/>
  <c r="V106" i="1" s="1"/>
  <c r="K107" i="1"/>
  <c r="V107" i="1" s="1"/>
  <c r="K108" i="1"/>
  <c r="V108" i="1" s="1"/>
  <c r="K109" i="1"/>
  <c r="V109" i="1" s="1"/>
  <c r="K110" i="1"/>
  <c r="V110" i="1" s="1"/>
  <c r="K111" i="1"/>
  <c r="V111" i="1" s="1"/>
  <c r="K112" i="1"/>
  <c r="V112" i="1" s="1"/>
  <c r="K113" i="1"/>
  <c r="V113" i="1" s="1"/>
  <c r="K114" i="1"/>
  <c r="V114" i="1" s="1"/>
  <c r="K115" i="1"/>
  <c r="V115" i="1" s="1"/>
  <c r="K116" i="1"/>
  <c r="V116" i="1" s="1"/>
  <c r="K117" i="1"/>
  <c r="V117" i="1" s="1"/>
  <c r="K118" i="1"/>
  <c r="V118" i="1" s="1"/>
  <c r="K119" i="1"/>
  <c r="V119" i="1" s="1"/>
  <c r="K120" i="1"/>
  <c r="V120" i="1" s="1"/>
  <c r="K121" i="1"/>
  <c r="V121" i="1" s="1"/>
  <c r="K122" i="1"/>
  <c r="V122" i="1" s="1"/>
  <c r="K123" i="1"/>
  <c r="V123" i="1" s="1"/>
  <c r="K124" i="1"/>
  <c r="V124" i="1" s="1"/>
  <c r="K125" i="1"/>
  <c r="V125" i="1" s="1"/>
  <c r="K126" i="1"/>
  <c r="V126" i="1" s="1"/>
  <c r="K127" i="1"/>
  <c r="V127" i="1" s="1"/>
  <c r="K128" i="1"/>
  <c r="V128" i="1" s="1"/>
  <c r="K129" i="1"/>
  <c r="V129" i="1" s="1"/>
  <c r="K130" i="1"/>
  <c r="V130" i="1" s="1"/>
  <c r="K131" i="1"/>
  <c r="V131" i="1" s="1"/>
  <c r="K132" i="1"/>
  <c r="V132" i="1" s="1"/>
  <c r="K133" i="1"/>
  <c r="V133" i="1" s="1"/>
  <c r="K134" i="1"/>
  <c r="V134" i="1" s="1"/>
  <c r="K135" i="1"/>
  <c r="V135" i="1" s="1"/>
  <c r="K136" i="1"/>
  <c r="V136" i="1" s="1"/>
  <c r="K137" i="1"/>
  <c r="V137" i="1" s="1"/>
  <c r="K138" i="1"/>
  <c r="V138" i="1" s="1"/>
  <c r="K139" i="1"/>
  <c r="V139" i="1" s="1"/>
  <c r="K140" i="1"/>
  <c r="V140" i="1" s="1"/>
  <c r="K141" i="1"/>
  <c r="V141" i="1" s="1"/>
  <c r="K142" i="1"/>
  <c r="V142" i="1" s="1"/>
  <c r="K143" i="1"/>
  <c r="V143" i="1" s="1"/>
  <c r="K144" i="1"/>
  <c r="V144" i="1" s="1"/>
  <c r="K145" i="1"/>
  <c r="V145" i="1" s="1"/>
  <c r="K146" i="1"/>
  <c r="V146" i="1" s="1"/>
  <c r="K147" i="1"/>
  <c r="V147" i="1" s="1"/>
  <c r="K148" i="1"/>
  <c r="V148" i="1" s="1"/>
  <c r="K149" i="1"/>
  <c r="V149" i="1" s="1"/>
  <c r="K150" i="1"/>
  <c r="V150" i="1" s="1"/>
  <c r="K151" i="1"/>
  <c r="V151" i="1" s="1"/>
  <c r="K152" i="1"/>
  <c r="V152" i="1" s="1"/>
  <c r="K153" i="1"/>
  <c r="V153" i="1" s="1"/>
  <c r="K154" i="1"/>
  <c r="V154" i="1" s="1"/>
  <c r="K155" i="1"/>
  <c r="V155" i="1" s="1"/>
  <c r="K156" i="1"/>
  <c r="V156" i="1" s="1"/>
  <c r="K157" i="1"/>
  <c r="V157" i="1" s="1"/>
  <c r="K158" i="1"/>
  <c r="V158" i="1" s="1"/>
  <c r="K159" i="1"/>
  <c r="V159" i="1" s="1"/>
  <c r="K160" i="1"/>
  <c r="V160" i="1" s="1"/>
  <c r="K161" i="1"/>
  <c r="V161" i="1" s="1"/>
  <c r="K162" i="1"/>
  <c r="V162" i="1" s="1"/>
  <c r="K163" i="1"/>
  <c r="V163" i="1" s="1"/>
  <c r="K164" i="1"/>
  <c r="V164" i="1" s="1"/>
  <c r="K165" i="1"/>
  <c r="V165" i="1" s="1"/>
  <c r="K166" i="1"/>
  <c r="V166" i="1" s="1"/>
  <c r="K167" i="1"/>
  <c r="V167" i="1" s="1"/>
  <c r="K168" i="1"/>
  <c r="V168" i="1" s="1"/>
  <c r="K169" i="1"/>
  <c r="V169" i="1" s="1"/>
  <c r="K170" i="1"/>
  <c r="V170" i="1" s="1"/>
  <c r="K171" i="1"/>
  <c r="V171" i="1" s="1"/>
  <c r="K172" i="1"/>
  <c r="V172" i="1" s="1"/>
  <c r="K173" i="1"/>
  <c r="V173" i="1" s="1"/>
  <c r="K174" i="1"/>
  <c r="V174" i="1" s="1"/>
  <c r="K175" i="1"/>
  <c r="V175" i="1" s="1"/>
  <c r="K176" i="1"/>
  <c r="V176" i="1" s="1"/>
  <c r="K177" i="1"/>
  <c r="V177" i="1" s="1"/>
  <c r="K178" i="1"/>
  <c r="V178" i="1" s="1"/>
  <c r="K179" i="1"/>
  <c r="V179" i="1" s="1"/>
  <c r="K180" i="1"/>
  <c r="V180" i="1" s="1"/>
  <c r="K181" i="1"/>
  <c r="V181" i="1" s="1"/>
  <c r="K182" i="1"/>
  <c r="V182" i="1" s="1"/>
  <c r="K183" i="1"/>
  <c r="V183" i="1" s="1"/>
  <c r="K184" i="1"/>
  <c r="V184" i="1" s="1"/>
  <c r="K185" i="1"/>
  <c r="V185" i="1" s="1"/>
  <c r="K186" i="1"/>
  <c r="V186" i="1" s="1"/>
  <c r="K187" i="1"/>
  <c r="V187" i="1" s="1"/>
  <c r="K188" i="1"/>
  <c r="V188" i="1" s="1"/>
  <c r="K189" i="1"/>
  <c r="V189" i="1" s="1"/>
  <c r="K190" i="1"/>
  <c r="V190" i="1" s="1"/>
  <c r="K191" i="1"/>
  <c r="V191" i="1" s="1"/>
  <c r="K192" i="1"/>
  <c r="V192" i="1" s="1"/>
  <c r="K193" i="1"/>
  <c r="V193" i="1" s="1"/>
  <c r="K194" i="1"/>
  <c r="V194" i="1" s="1"/>
  <c r="K195" i="1"/>
  <c r="V195" i="1" s="1"/>
  <c r="K196" i="1"/>
  <c r="V196" i="1" s="1"/>
  <c r="K197" i="1"/>
  <c r="V197" i="1" s="1"/>
  <c r="K198" i="1"/>
  <c r="V198" i="1" s="1"/>
  <c r="K199" i="1"/>
  <c r="V199" i="1" s="1"/>
  <c r="K200" i="1"/>
  <c r="V200" i="1" s="1"/>
  <c r="K201" i="1"/>
  <c r="V201" i="1" s="1"/>
  <c r="K202" i="1"/>
  <c r="V202" i="1" s="1"/>
  <c r="K203" i="1"/>
  <c r="V203" i="1" s="1"/>
  <c r="K204" i="1"/>
  <c r="V204" i="1" s="1"/>
  <c r="K205" i="1"/>
  <c r="V205" i="1" s="1"/>
  <c r="K206" i="1"/>
  <c r="V206" i="1" s="1"/>
  <c r="K207" i="1"/>
  <c r="V207" i="1" s="1"/>
  <c r="K208" i="1"/>
  <c r="V208" i="1" s="1"/>
  <c r="K209" i="1"/>
  <c r="V209" i="1" s="1"/>
  <c r="K210" i="1"/>
  <c r="V210" i="1" s="1"/>
  <c r="K211" i="1"/>
  <c r="V211" i="1" s="1"/>
  <c r="K212" i="1"/>
  <c r="V212" i="1" s="1"/>
  <c r="K213" i="1"/>
  <c r="V213" i="1" s="1"/>
  <c r="K214" i="1"/>
  <c r="V214" i="1" s="1"/>
  <c r="K215" i="1"/>
  <c r="V215" i="1" s="1"/>
  <c r="K216" i="1"/>
  <c r="V216" i="1" s="1"/>
  <c r="K217" i="1"/>
  <c r="V217" i="1" s="1"/>
  <c r="K218" i="1"/>
  <c r="V218" i="1" s="1"/>
  <c r="K219" i="1"/>
  <c r="V219" i="1" s="1"/>
  <c r="K220" i="1"/>
  <c r="V220" i="1" s="1"/>
  <c r="K221" i="1"/>
  <c r="V221" i="1" s="1"/>
  <c r="K222" i="1"/>
  <c r="V222" i="1" s="1"/>
  <c r="K223" i="1"/>
  <c r="V223" i="1" s="1"/>
  <c r="K224" i="1"/>
  <c r="V224" i="1" s="1"/>
  <c r="K225" i="1"/>
  <c r="V225" i="1" s="1"/>
  <c r="K226" i="1"/>
  <c r="V226" i="1" s="1"/>
  <c r="K227" i="1"/>
  <c r="V227" i="1" s="1"/>
  <c r="K228" i="1"/>
  <c r="V228" i="1" s="1"/>
  <c r="K229" i="1"/>
  <c r="V229" i="1" s="1"/>
  <c r="K230" i="1"/>
  <c r="V230" i="1" s="1"/>
  <c r="K231" i="1"/>
  <c r="V231" i="1" s="1"/>
  <c r="K232" i="1"/>
  <c r="V232" i="1" s="1"/>
  <c r="K233" i="1"/>
  <c r="V233" i="1" s="1"/>
  <c r="K234" i="1"/>
  <c r="V234" i="1" s="1"/>
  <c r="K235" i="1"/>
  <c r="V235" i="1" s="1"/>
  <c r="K236" i="1"/>
  <c r="V236" i="1" s="1"/>
  <c r="K237" i="1"/>
  <c r="V237" i="1" s="1"/>
  <c r="K238" i="1"/>
  <c r="V238" i="1" s="1"/>
  <c r="K239" i="1"/>
  <c r="V239" i="1" s="1"/>
  <c r="AH239" i="1" s="1"/>
  <c r="K240" i="1"/>
  <c r="V240" i="1" s="1"/>
  <c r="AI240" i="1" s="1"/>
  <c r="K241" i="1"/>
  <c r="V241" i="1" s="1"/>
  <c r="AI241" i="1" s="1"/>
  <c r="K242" i="1"/>
  <c r="V242" i="1" s="1"/>
  <c r="AI242" i="1" s="1"/>
  <c r="K243" i="1"/>
  <c r="V243" i="1" s="1"/>
  <c r="AI243" i="1" s="1"/>
  <c r="K244" i="1"/>
  <c r="V244" i="1" s="1"/>
  <c r="AI244" i="1" s="1"/>
  <c r="K245" i="1"/>
  <c r="V245" i="1" s="1"/>
  <c r="AI245" i="1" s="1"/>
  <c r="K246" i="1"/>
  <c r="V246" i="1" s="1"/>
  <c r="AI246" i="1" s="1"/>
  <c r="K247" i="1"/>
  <c r="V247" i="1" s="1"/>
  <c r="AI247" i="1" s="1"/>
  <c r="K248" i="1"/>
  <c r="V248" i="1" s="1"/>
  <c r="AI248" i="1" s="1"/>
  <c r="K249" i="1"/>
  <c r="V249" i="1" s="1"/>
  <c r="AI249" i="1" s="1"/>
  <c r="K250" i="1"/>
  <c r="V250" i="1" s="1"/>
  <c r="AI250" i="1" s="1"/>
  <c r="K251" i="1"/>
  <c r="V251" i="1" s="1"/>
  <c r="AI251" i="1" s="1"/>
  <c r="K252" i="1"/>
  <c r="V252" i="1" s="1"/>
  <c r="AI252" i="1" s="1"/>
  <c r="K253" i="1"/>
  <c r="V253" i="1" s="1"/>
  <c r="AI253" i="1" s="1"/>
  <c r="K254" i="1"/>
  <c r="V254" i="1" s="1"/>
  <c r="AI254" i="1" s="1"/>
  <c r="K255" i="1"/>
  <c r="V255" i="1" s="1"/>
  <c r="AI255" i="1" s="1"/>
  <c r="K256" i="1"/>
  <c r="V256" i="1" s="1"/>
  <c r="AI256" i="1" s="1"/>
  <c r="K257" i="1"/>
  <c r="V257" i="1" s="1"/>
  <c r="AI257" i="1" s="1"/>
  <c r="K258" i="1"/>
  <c r="V258" i="1" s="1"/>
  <c r="K4" i="1"/>
  <c r="V4" i="1" s="1"/>
  <c r="U4" i="1" s="1"/>
  <c r="F2" i="11" s="1"/>
  <c r="AH235" i="1" l="1"/>
  <c r="AJ235" i="1"/>
  <c r="AK235" i="1" s="1"/>
  <c r="AI235" i="1"/>
  <c r="AH233" i="1"/>
  <c r="AJ233" i="1"/>
  <c r="AK233" i="1" s="1"/>
  <c r="AI233" i="1"/>
  <c r="AH231" i="1"/>
  <c r="AJ231" i="1"/>
  <c r="AK231" i="1" s="1"/>
  <c r="AI231" i="1"/>
  <c r="AH229" i="1"/>
  <c r="AJ229" i="1"/>
  <c r="AK229" i="1" s="1"/>
  <c r="AI229" i="1"/>
  <c r="AH227" i="1"/>
  <c r="AJ227" i="1"/>
  <c r="AK227" i="1" s="1"/>
  <c r="AI227" i="1"/>
  <c r="AH225" i="1"/>
  <c r="AJ225" i="1"/>
  <c r="AK225" i="1" s="1"/>
  <c r="AI225" i="1"/>
  <c r="AH223" i="1"/>
  <c r="AJ223" i="1"/>
  <c r="AK223" i="1" s="1"/>
  <c r="AI223" i="1"/>
  <c r="AH221" i="1"/>
  <c r="AJ221" i="1"/>
  <c r="AK221" i="1" s="1"/>
  <c r="AI221" i="1"/>
  <c r="AH219" i="1"/>
  <c r="AJ219" i="1"/>
  <c r="AK219" i="1" s="1"/>
  <c r="AI219" i="1"/>
  <c r="AH217" i="1"/>
  <c r="AJ217" i="1"/>
  <c r="AK217" i="1" s="1"/>
  <c r="AI217" i="1"/>
  <c r="AH215" i="1"/>
  <c r="AJ215" i="1"/>
  <c r="AK215" i="1" s="1"/>
  <c r="AI215" i="1"/>
  <c r="AH213" i="1"/>
  <c r="AJ213" i="1"/>
  <c r="AK213" i="1" s="1"/>
  <c r="AI213" i="1"/>
  <c r="AH211" i="1"/>
  <c r="AJ211" i="1"/>
  <c r="AK211" i="1" s="1"/>
  <c r="AI211" i="1"/>
  <c r="AH209" i="1"/>
  <c r="AJ209" i="1"/>
  <c r="AK209" i="1" s="1"/>
  <c r="AI209" i="1"/>
  <c r="AH207" i="1"/>
  <c r="AJ207" i="1"/>
  <c r="AK207" i="1" s="1"/>
  <c r="AI207" i="1"/>
  <c r="AH205" i="1"/>
  <c r="AJ205" i="1"/>
  <c r="AK205" i="1" s="1"/>
  <c r="AI205" i="1"/>
  <c r="AA203" i="1"/>
  <c r="AH203" i="1"/>
  <c r="AJ203" i="1"/>
  <c r="AK203" i="1" s="1"/>
  <c r="AI203" i="1"/>
  <c r="AH201" i="1"/>
  <c r="AJ201" i="1"/>
  <c r="AK201" i="1" s="1"/>
  <c r="AI201" i="1"/>
  <c r="AA199" i="1"/>
  <c r="AH199" i="1"/>
  <c r="AJ199" i="1"/>
  <c r="AK199" i="1" s="1"/>
  <c r="AI199" i="1"/>
  <c r="AH197" i="1"/>
  <c r="AJ197" i="1"/>
  <c r="AK197" i="1" s="1"/>
  <c r="AI197" i="1"/>
  <c r="AA195" i="1"/>
  <c r="AH195" i="1"/>
  <c r="AJ195" i="1"/>
  <c r="AK195" i="1" s="1"/>
  <c r="AI195" i="1"/>
  <c r="AH193" i="1"/>
  <c r="AJ193" i="1"/>
  <c r="AK193" i="1" s="1"/>
  <c r="AI193" i="1"/>
  <c r="AH191" i="1"/>
  <c r="AJ191" i="1"/>
  <c r="AK191" i="1" s="1"/>
  <c r="AI191" i="1"/>
  <c r="AH189" i="1"/>
  <c r="AJ189" i="1"/>
  <c r="AK189" i="1" s="1"/>
  <c r="AI189" i="1"/>
  <c r="AH187" i="1"/>
  <c r="AJ187" i="1"/>
  <c r="AK187" i="1" s="1"/>
  <c r="AI187" i="1"/>
  <c r="AH185" i="1"/>
  <c r="AJ185" i="1"/>
  <c r="AK185" i="1" s="1"/>
  <c r="AI185" i="1"/>
  <c r="AH183" i="1"/>
  <c r="AJ183" i="1"/>
  <c r="AK183" i="1" s="1"/>
  <c r="AI183" i="1"/>
  <c r="AJ181" i="1"/>
  <c r="AK181" i="1" s="1"/>
  <c r="AH179" i="1"/>
  <c r="AJ179" i="1"/>
  <c r="AK179" i="1" s="1"/>
  <c r="AI179" i="1"/>
  <c r="AH177" i="1"/>
  <c r="AJ177" i="1"/>
  <c r="AK177" i="1" s="1"/>
  <c r="AI177" i="1"/>
  <c r="AH175" i="1"/>
  <c r="AJ175" i="1"/>
  <c r="AK175" i="1" s="1"/>
  <c r="AI175" i="1"/>
  <c r="AH173" i="1"/>
  <c r="AJ173" i="1"/>
  <c r="AK173" i="1" s="1"/>
  <c r="AI173" i="1"/>
  <c r="AH171" i="1"/>
  <c r="AJ171" i="1"/>
  <c r="AK171" i="1" s="1"/>
  <c r="AI171" i="1"/>
  <c r="AH169" i="1"/>
  <c r="AJ169" i="1"/>
  <c r="AK169" i="1" s="1"/>
  <c r="AI169" i="1"/>
  <c r="AH167" i="1"/>
  <c r="AJ167" i="1"/>
  <c r="AK167" i="1" s="1"/>
  <c r="AI167" i="1"/>
  <c r="AH165" i="1"/>
  <c r="AJ165" i="1"/>
  <c r="AK165" i="1" s="1"/>
  <c r="AI165" i="1"/>
  <c r="AH163" i="1"/>
  <c r="AJ163" i="1"/>
  <c r="AK163" i="1" s="1"/>
  <c r="AI163" i="1"/>
  <c r="AH161" i="1"/>
  <c r="AJ161" i="1"/>
  <c r="AK161" i="1" s="1"/>
  <c r="AI161" i="1"/>
  <c r="AH159" i="1"/>
  <c r="AJ159" i="1"/>
  <c r="AK159" i="1" s="1"/>
  <c r="AI159" i="1"/>
  <c r="AH157" i="1"/>
  <c r="AJ157" i="1"/>
  <c r="AK157" i="1" s="1"/>
  <c r="AI157" i="1"/>
  <c r="AH155" i="1"/>
  <c r="AJ155" i="1"/>
  <c r="AK155" i="1" s="1"/>
  <c r="AI155" i="1"/>
  <c r="AH153" i="1"/>
  <c r="AJ153" i="1"/>
  <c r="AK153" i="1" s="1"/>
  <c r="AI153" i="1"/>
  <c r="AH151" i="1"/>
  <c r="AJ151" i="1"/>
  <c r="AK151" i="1" s="1"/>
  <c r="AI151" i="1"/>
  <c r="AH149" i="1"/>
  <c r="AJ149" i="1"/>
  <c r="AK149" i="1" s="1"/>
  <c r="AI149" i="1"/>
  <c r="AH147" i="1"/>
  <c r="AJ147" i="1"/>
  <c r="AK147" i="1" s="1"/>
  <c r="AI147" i="1"/>
  <c r="AH145" i="1"/>
  <c r="AJ145" i="1"/>
  <c r="AK145" i="1" s="1"/>
  <c r="AI145" i="1"/>
  <c r="AH143" i="1"/>
  <c r="AJ143" i="1"/>
  <c r="AK143" i="1" s="1"/>
  <c r="AI143" i="1"/>
  <c r="AH141" i="1"/>
  <c r="AJ141" i="1"/>
  <c r="AK141" i="1" s="1"/>
  <c r="AI141" i="1"/>
  <c r="AH139" i="1"/>
  <c r="AJ139" i="1"/>
  <c r="AK139" i="1" s="1"/>
  <c r="AI139" i="1"/>
  <c r="AH137" i="1"/>
  <c r="AJ137" i="1"/>
  <c r="AK137" i="1" s="1"/>
  <c r="AI137" i="1"/>
  <c r="AH135" i="1"/>
  <c r="AJ135" i="1"/>
  <c r="AK135" i="1" s="1"/>
  <c r="AI135" i="1"/>
  <c r="AH133" i="1"/>
  <c r="AJ133" i="1"/>
  <c r="AK133" i="1" s="1"/>
  <c r="AI133" i="1"/>
  <c r="AH131" i="1"/>
  <c r="AJ131" i="1"/>
  <c r="AK131" i="1" s="1"/>
  <c r="AI131" i="1"/>
  <c r="AH129" i="1"/>
  <c r="AJ129" i="1"/>
  <c r="AK129" i="1" s="1"/>
  <c r="AI129" i="1"/>
  <c r="AH127" i="1"/>
  <c r="AJ127" i="1"/>
  <c r="AK127" i="1" s="1"/>
  <c r="AI127" i="1"/>
  <c r="AH125" i="1"/>
  <c r="AJ125" i="1"/>
  <c r="AK125" i="1" s="1"/>
  <c r="AI125" i="1"/>
  <c r="AH123" i="1"/>
  <c r="AJ123" i="1"/>
  <c r="AK123" i="1" s="1"/>
  <c r="AI123" i="1"/>
  <c r="AH121" i="1"/>
  <c r="AJ121" i="1"/>
  <c r="AK121" i="1" s="1"/>
  <c r="AI121" i="1"/>
  <c r="AH119" i="1"/>
  <c r="AJ119" i="1"/>
  <c r="AK119" i="1" s="1"/>
  <c r="AI119" i="1"/>
  <c r="AH117" i="1"/>
  <c r="AJ117" i="1"/>
  <c r="AK117" i="1" s="1"/>
  <c r="AI117" i="1"/>
  <c r="AH115" i="1"/>
  <c r="AJ115" i="1"/>
  <c r="AK115" i="1" s="1"/>
  <c r="AI115" i="1"/>
  <c r="AH113" i="1"/>
  <c r="AJ113" i="1"/>
  <c r="AK113" i="1" s="1"/>
  <c r="AI113" i="1"/>
  <c r="AH111" i="1"/>
  <c r="AJ111" i="1"/>
  <c r="AK111" i="1" s="1"/>
  <c r="AI111" i="1"/>
  <c r="AH109" i="1"/>
  <c r="AJ109" i="1"/>
  <c r="AK109" i="1" s="1"/>
  <c r="AI109" i="1"/>
  <c r="AH107" i="1"/>
  <c r="AJ107" i="1"/>
  <c r="AK107" i="1" s="1"/>
  <c r="AI107" i="1"/>
  <c r="AH105" i="1"/>
  <c r="AJ105" i="1"/>
  <c r="AK105" i="1" s="1"/>
  <c r="AI105" i="1"/>
  <c r="AH103" i="1"/>
  <c r="AJ103" i="1"/>
  <c r="AK103" i="1" s="1"/>
  <c r="AI103" i="1"/>
  <c r="AH101" i="1"/>
  <c r="AJ101" i="1"/>
  <c r="AK101" i="1" s="1"/>
  <c r="AI101" i="1"/>
  <c r="AH99" i="1"/>
  <c r="AJ99" i="1"/>
  <c r="AK99" i="1" s="1"/>
  <c r="AI99" i="1"/>
  <c r="AH97" i="1"/>
  <c r="AJ97" i="1"/>
  <c r="AK97" i="1" s="1"/>
  <c r="AI97" i="1"/>
  <c r="AH95" i="1"/>
  <c r="AJ95" i="1"/>
  <c r="AK95" i="1" s="1"/>
  <c r="AI95" i="1"/>
  <c r="AH93" i="1"/>
  <c r="AJ93" i="1"/>
  <c r="AK93" i="1" s="1"/>
  <c r="AI93" i="1"/>
  <c r="AH91" i="1"/>
  <c r="AJ91" i="1"/>
  <c r="AK91" i="1" s="1"/>
  <c r="AI91" i="1"/>
  <c r="AH89" i="1"/>
  <c r="AJ89" i="1"/>
  <c r="AK89" i="1" s="1"/>
  <c r="AI89" i="1"/>
  <c r="AH87" i="1"/>
  <c r="AJ87" i="1"/>
  <c r="AK87" i="1" s="1"/>
  <c r="AI87" i="1"/>
  <c r="AH85" i="1"/>
  <c r="AJ85" i="1"/>
  <c r="AK85" i="1" s="1"/>
  <c r="AI85" i="1"/>
  <c r="AH83" i="1"/>
  <c r="AJ83" i="1"/>
  <c r="AK83" i="1" s="1"/>
  <c r="AI83" i="1"/>
  <c r="AH81" i="1"/>
  <c r="AJ81" i="1"/>
  <c r="AK81" i="1" s="1"/>
  <c r="AI81" i="1"/>
  <c r="AH79" i="1"/>
  <c r="AJ79" i="1"/>
  <c r="AK79" i="1" s="1"/>
  <c r="AI79" i="1"/>
  <c r="AH77" i="1"/>
  <c r="AJ77" i="1"/>
  <c r="AK77" i="1" s="1"/>
  <c r="AI77" i="1"/>
  <c r="AH75" i="1"/>
  <c r="AJ75" i="1"/>
  <c r="AK75" i="1" s="1"/>
  <c r="AI75" i="1"/>
  <c r="AH73" i="1"/>
  <c r="AJ73" i="1"/>
  <c r="AK73" i="1" s="1"/>
  <c r="AI73" i="1"/>
  <c r="AH71" i="1"/>
  <c r="AJ71" i="1"/>
  <c r="AK71" i="1" s="1"/>
  <c r="AI71" i="1"/>
  <c r="AH69" i="1"/>
  <c r="AJ69" i="1"/>
  <c r="AK69" i="1" s="1"/>
  <c r="AI69" i="1"/>
  <c r="AI67" i="1"/>
  <c r="AH67" i="1"/>
  <c r="AJ67" i="1"/>
  <c r="AK67" i="1" s="1"/>
  <c r="AI65" i="1"/>
  <c r="AH65" i="1"/>
  <c r="AJ65" i="1"/>
  <c r="AK65" i="1" s="1"/>
  <c r="AI63" i="1"/>
  <c r="AH63" i="1"/>
  <c r="AJ63" i="1"/>
  <c r="AK63" i="1" s="1"/>
  <c r="AI61" i="1"/>
  <c r="AH61" i="1"/>
  <c r="AJ61" i="1"/>
  <c r="AK61" i="1" s="1"/>
  <c r="AI59" i="1"/>
  <c r="AH59" i="1"/>
  <c r="AJ59" i="1"/>
  <c r="AK59" i="1" s="1"/>
  <c r="AI57" i="1"/>
  <c r="AH57" i="1"/>
  <c r="AJ57" i="1"/>
  <c r="AK57" i="1" s="1"/>
  <c r="AI55" i="1"/>
  <c r="AH55" i="1"/>
  <c r="AJ55" i="1"/>
  <c r="AK55" i="1" s="1"/>
  <c r="AI53" i="1"/>
  <c r="AH53" i="1"/>
  <c r="AJ53" i="1"/>
  <c r="AK53" i="1" s="1"/>
  <c r="AI51" i="1"/>
  <c r="AH51" i="1"/>
  <c r="AJ51" i="1"/>
  <c r="AK51" i="1" s="1"/>
  <c r="AI49" i="1"/>
  <c r="AH49" i="1"/>
  <c r="AJ49" i="1"/>
  <c r="AK49" i="1" s="1"/>
  <c r="AH47" i="1"/>
  <c r="AI47" i="1"/>
  <c r="AJ47" i="1"/>
  <c r="AK47" i="1" s="1"/>
  <c r="AH45" i="1"/>
  <c r="AJ45" i="1"/>
  <c r="AK45" i="1" s="1"/>
  <c r="AI45" i="1"/>
  <c r="AH43" i="1"/>
  <c r="AJ43" i="1"/>
  <c r="AK43" i="1" s="1"/>
  <c r="AI43" i="1"/>
  <c r="AH41" i="1"/>
  <c r="AJ41" i="1"/>
  <c r="AK41" i="1" s="1"/>
  <c r="AI41" i="1"/>
  <c r="AH39" i="1"/>
  <c r="AJ39" i="1"/>
  <c r="AK39" i="1" s="1"/>
  <c r="AI39" i="1"/>
  <c r="AH37" i="1"/>
  <c r="AJ37" i="1"/>
  <c r="AK37" i="1" s="1"/>
  <c r="AI37" i="1"/>
  <c r="AH35" i="1"/>
  <c r="AJ35" i="1"/>
  <c r="AK35" i="1" s="1"/>
  <c r="AI35" i="1"/>
  <c r="AH33" i="1"/>
  <c r="AJ33" i="1"/>
  <c r="AK33" i="1" s="1"/>
  <c r="AI33" i="1"/>
  <c r="AH31" i="1"/>
  <c r="AJ31" i="1"/>
  <c r="AK31" i="1" s="1"/>
  <c r="AI31" i="1"/>
  <c r="AH29" i="1"/>
  <c r="AJ29" i="1"/>
  <c r="AK29" i="1" s="1"/>
  <c r="AI29" i="1"/>
  <c r="AH27" i="1"/>
  <c r="AJ27" i="1"/>
  <c r="AK27" i="1" s="1"/>
  <c r="AI27" i="1"/>
  <c r="AH25" i="1"/>
  <c r="AJ25" i="1"/>
  <c r="AK25" i="1" s="1"/>
  <c r="AI25" i="1"/>
  <c r="AH23" i="1"/>
  <c r="AJ23" i="1"/>
  <c r="AK23" i="1" s="1"/>
  <c r="AI23" i="1"/>
  <c r="AH21" i="1"/>
  <c r="AJ21" i="1"/>
  <c r="AK21" i="1" s="1"/>
  <c r="AI21" i="1"/>
  <c r="AH19" i="1"/>
  <c r="AJ19" i="1"/>
  <c r="AK19" i="1" s="1"/>
  <c r="AI19" i="1"/>
  <c r="AH17" i="1"/>
  <c r="AJ17" i="1"/>
  <c r="AK17" i="1" s="1"/>
  <c r="AI17" i="1"/>
  <c r="AH15" i="1"/>
  <c r="AJ15" i="1"/>
  <c r="AK15" i="1" s="1"/>
  <c r="AI15" i="1"/>
  <c r="AJ13" i="1"/>
  <c r="AK13" i="1" s="1"/>
  <c r="AH11" i="1"/>
  <c r="AJ11" i="1"/>
  <c r="AK11" i="1" s="1"/>
  <c r="AI11" i="1"/>
  <c r="AJ9" i="1"/>
  <c r="AK9" i="1" s="1"/>
  <c r="AJ7" i="1"/>
  <c r="AK7" i="1" s="1"/>
  <c r="AJ5" i="1"/>
  <c r="AK5" i="1" s="1"/>
  <c r="AJ258" i="1"/>
  <c r="AK258" i="1" s="1"/>
  <c r="AJ257" i="1"/>
  <c r="AK257" i="1" s="1"/>
  <c r="AH257" i="1"/>
  <c r="AJ256" i="1"/>
  <c r="AK256" i="1" s="1"/>
  <c r="AH256" i="1"/>
  <c r="AJ255" i="1"/>
  <c r="AK255" i="1" s="1"/>
  <c r="AH255" i="1"/>
  <c r="AJ254" i="1"/>
  <c r="AK254" i="1" s="1"/>
  <c r="AH254" i="1"/>
  <c r="AJ253" i="1"/>
  <c r="AK253" i="1" s="1"/>
  <c r="AH253" i="1"/>
  <c r="AJ252" i="1"/>
  <c r="AK252" i="1" s="1"/>
  <c r="AH252" i="1"/>
  <c r="AJ251" i="1"/>
  <c r="AK251" i="1" s="1"/>
  <c r="AH251" i="1"/>
  <c r="AJ250" i="1"/>
  <c r="AK250" i="1" s="1"/>
  <c r="AH250" i="1"/>
  <c r="AJ249" i="1"/>
  <c r="AK249" i="1" s="1"/>
  <c r="AH249" i="1"/>
  <c r="AJ248" i="1"/>
  <c r="AK248" i="1" s="1"/>
  <c r="AH248" i="1"/>
  <c r="AJ247" i="1"/>
  <c r="AK247" i="1" s="1"/>
  <c r="AH247" i="1"/>
  <c r="AJ246" i="1"/>
  <c r="AK246" i="1" s="1"/>
  <c r="AH246" i="1"/>
  <c r="AJ245" i="1"/>
  <c r="AK245" i="1" s="1"/>
  <c r="AH245" i="1"/>
  <c r="AJ244" i="1"/>
  <c r="AK244" i="1" s="1"/>
  <c r="AH244" i="1"/>
  <c r="AJ243" i="1"/>
  <c r="AK243" i="1" s="1"/>
  <c r="AH243" i="1"/>
  <c r="AJ242" i="1"/>
  <c r="AK242" i="1" s="1"/>
  <c r="AH242" i="1"/>
  <c r="AJ241" i="1"/>
  <c r="AK241" i="1" s="1"/>
  <c r="AH241" i="1"/>
  <c r="AJ240" i="1"/>
  <c r="AK240" i="1" s="1"/>
  <c r="AH240" i="1"/>
  <c r="AJ239" i="1"/>
  <c r="AK239" i="1" s="1"/>
  <c r="AH237" i="1"/>
  <c r="AJ237" i="1"/>
  <c r="AK237" i="1" s="1"/>
  <c r="AI237" i="1"/>
  <c r="AH238" i="1"/>
  <c r="AJ238" i="1"/>
  <c r="AK238" i="1" s="1"/>
  <c r="AI238" i="1"/>
  <c r="AH236" i="1"/>
  <c r="AJ236" i="1"/>
  <c r="AK236" i="1" s="1"/>
  <c r="AI236" i="1"/>
  <c r="AH234" i="1"/>
  <c r="AJ234" i="1"/>
  <c r="AK234" i="1" s="1"/>
  <c r="AI234" i="1"/>
  <c r="AH232" i="1"/>
  <c r="AJ232" i="1"/>
  <c r="AK232" i="1" s="1"/>
  <c r="AI232" i="1"/>
  <c r="AH230" i="1"/>
  <c r="AJ230" i="1"/>
  <c r="AK230" i="1" s="1"/>
  <c r="AI230" i="1"/>
  <c r="AH228" i="1"/>
  <c r="AJ228" i="1"/>
  <c r="AK228" i="1" s="1"/>
  <c r="AI228" i="1"/>
  <c r="AH226" i="1"/>
  <c r="AJ226" i="1"/>
  <c r="AK226" i="1" s="1"/>
  <c r="AI226" i="1"/>
  <c r="AH224" i="1"/>
  <c r="AJ224" i="1"/>
  <c r="AK224" i="1" s="1"/>
  <c r="AI224" i="1"/>
  <c r="AH222" i="1"/>
  <c r="AJ222" i="1"/>
  <c r="AK222" i="1" s="1"/>
  <c r="AI222" i="1"/>
  <c r="AH220" i="1"/>
  <c r="AJ220" i="1"/>
  <c r="AK220" i="1" s="1"/>
  <c r="AI220" i="1"/>
  <c r="AH218" i="1"/>
  <c r="AJ218" i="1"/>
  <c r="AK218" i="1" s="1"/>
  <c r="AI218" i="1"/>
  <c r="AH216" i="1"/>
  <c r="AJ216" i="1"/>
  <c r="AK216" i="1" s="1"/>
  <c r="AI216" i="1"/>
  <c r="AH214" i="1"/>
  <c r="AJ214" i="1"/>
  <c r="AK214" i="1" s="1"/>
  <c r="AI214" i="1"/>
  <c r="AH212" i="1"/>
  <c r="AJ212" i="1"/>
  <c r="AK212" i="1" s="1"/>
  <c r="AI212" i="1"/>
  <c r="AH210" i="1"/>
  <c r="AJ210" i="1"/>
  <c r="AK210" i="1" s="1"/>
  <c r="AI210" i="1"/>
  <c r="AH208" i="1"/>
  <c r="AJ208" i="1"/>
  <c r="AK208" i="1" s="1"/>
  <c r="AI208" i="1"/>
  <c r="AH206" i="1"/>
  <c r="AJ206" i="1"/>
  <c r="AK206" i="1" s="1"/>
  <c r="AI206" i="1"/>
  <c r="AH204" i="1"/>
  <c r="AJ204" i="1"/>
  <c r="AK204" i="1" s="1"/>
  <c r="AI204" i="1"/>
  <c r="AH202" i="1"/>
  <c r="AJ202" i="1"/>
  <c r="AK202" i="1" s="1"/>
  <c r="AI202" i="1"/>
  <c r="AB200" i="1"/>
  <c r="AH200" i="1"/>
  <c r="AJ200" i="1"/>
  <c r="AK200" i="1" s="1"/>
  <c r="AI200" i="1"/>
  <c r="AH198" i="1"/>
  <c r="AJ198" i="1"/>
  <c r="AK198" i="1" s="1"/>
  <c r="AI198" i="1"/>
  <c r="AB196" i="1"/>
  <c r="AH196" i="1"/>
  <c r="AJ196" i="1"/>
  <c r="AK196" i="1" s="1"/>
  <c r="AI196" i="1"/>
  <c r="AH194" i="1"/>
  <c r="AJ194" i="1"/>
  <c r="AK194" i="1" s="1"/>
  <c r="AI194" i="1"/>
  <c r="AH192" i="1"/>
  <c r="AJ192" i="1"/>
  <c r="AK192" i="1" s="1"/>
  <c r="AI192" i="1"/>
  <c r="AH190" i="1"/>
  <c r="AJ190" i="1"/>
  <c r="AK190" i="1" s="1"/>
  <c r="AI190" i="1"/>
  <c r="AH188" i="1"/>
  <c r="AJ188" i="1"/>
  <c r="AK188" i="1" s="1"/>
  <c r="AI188" i="1"/>
  <c r="AH186" i="1"/>
  <c r="AJ186" i="1"/>
  <c r="AK186" i="1" s="1"/>
  <c r="AI186" i="1"/>
  <c r="AH184" i="1"/>
  <c r="AJ184" i="1"/>
  <c r="AK184" i="1" s="1"/>
  <c r="AI184" i="1"/>
  <c r="AH182" i="1"/>
  <c r="AJ182" i="1"/>
  <c r="AK182" i="1" s="1"/>
  <c r="AI182" i="1"/>
  <c r="AH180" i="1"/>
  <c r="AJ180" i="1"/>
  <c r="AK180" i="1" s="1"/>
  <c r="AI180" i="1"/>
  <c r="AH178" i="1"/>
  <c r="AJ178" i="1"/>
  <c r="AK178" i="1" s="1"/>
  <c r="AI178" i="1"/>
  <c r="AH176" i="1"/>
  <c r="AJ176" i="1"/>
  <c r="AK176" i="1" s="1"/>
  <c r="AI176" i="1"/>
  <c r="AA174" i="1"/>
  <c r="AH174" i="1"/>
  <c r="AJ174" i="1"/>
  <c r="AK174" i="1" s="1"/>
  <c r="AI174" i="1"/>
  <c r="AH172" i="1"/>
  <c r="AJ172" i="1"/>
  <c r="AK172" i="1" s="1"/>
  <c r="AI172" i="1"/>
  <c r="AA170" i="1"/>
  <c r="AH170" i="1"/>
  <c r="AJ170" i="1"/>
  <c r="AK170" i="1" s="1"/>
  <c r="AI170" i="1"/>
  <c r="AH168" i="1"/>
  <c r="AJ168" i="1"/>
  <c r="AK168" i="1" s="1"/>
  <c r="AI168" i="1"/>
  <c r="AA166" i="1"/>
  <c r="AH166" i="1"/>
  <c r="AJ166" i="1"/>
  <c r="AK166" i="1" s="1"/>
  <c r="AI166" i="1"/>
  <c r="AH164" i="1"/>
  <c r="AJ164" i="1"/>
  <c r="AK164" i="1" s="1"/>
  <c r="AI164" i="1"/>
  <c r="AA162" i="1"/>
  <c r="AH162" i="1"/>
  <c r="AJ162" i="1"/>
  <c r="AK162" i="1" s="1"/>
  <c r="AI162" i="1"/>
  <c r="AH160" i="1"/>
  <c r="AJ160" i="1"/>
  <c r="AK160" i="1" s="1"/>
  <c r="AI160" i="1"/>
  <c r="AA158" i="1"/>
  <c r="AH158" i="1"/>
  <c r="AJ158" i="1"/>
  <c r="AK158" i="1" s="1"/>
  <c r="AI158" i="1"/>
  <c r="AH156" i="1"/>
  <c r="AJ156" i="1"/>
  <c r="AK156" i="1" s="1"/>
  <c r="AI156" i="1"/>
  <c r="AA154" i="1"/>
  <c r="AH154" i="1"/>
  <c r="AJ154" i="1"/>
  <c r="AK154" i="1" s="1"/>
  <c r="AI154" i="1"/>
  <c r="AH152" i="1"/>
  <c r="AJ152" i="1"/>
  <c r="AK152" i="1" s="1"/>
  <c r="AI152" i="1"/>
  <c r="AA150" i="1"/>
  <c r="AH150" i="1"/>
  <c r="AJ150" i="1"/>
  <c r="AK150" i="1" s="1"/>
  <c r="AI150" i="1"/>
  <c r="AH148" i="1"/>
  <c r="AJ148" i="1"/>
  <c r="AK148" i="1" s="1"/>
  <c r="AI148" i="1"/>
  <c r="AA146" i="1"/>
  <c r="AH146" i="1"/>
  <c r="AJ146" i="1"/>
  <c r="AK146" i="1" s="1"/>
  <c r="AI146" i="1"/>
  <c r="AH144" i="1"/>
  <c r="AJ144" i="1"/>
  <c r="AK144" i="1" s="1"/>
  <c r="AI144" i="1"/>
  <c r="AA142" i="1"/>
  <c r="AH142" i="1"/>
  <c r="AJ142" i="1"/>
  <c r="AK142" i="1" s="1"/>
  <c r="AI142" i="1"/>
  <c r="AH140" i="1"/>
  <c r="AJ140" i="1"/>
  <c r="AK140" i="1" s="1"/>
  <c r="AI140" i="1"/>
  <c r="AA138" i="1"/>
  <c r="AH138" i="1"/>
  <c r="AJ138" i="1"/>
  <c r="AK138" i="1" s="1"/>
  <c r="AI138" i="1"/>
  <c r="AH136" i="1"/>
  <c r="AJ136" i="1"/>
  <c r="AK136" i="1" s="1"/>
  <c r="AI136" i="1"/>
  <c r="AA134" i="1"/>
  <c r="AH134" i="1"/>
  <c r="AJ134" i="1"/>
  <c r="AK134" i="1" s="1"/>
  <c r="AI134" i="1"/>
  <c r="AH132" i="1"/>
  <c r="AJ132" i="1"/>
  <c r="AK132" i="1" s="1"/>
  <c r="AI132" i="1"/>
  <c r="AA130" i="1"/>
  <c r="AH130" i="1"/>
  <c r="AJ130" i="1"/>
  <c r="AK130" i="1" s="1"/>
  <c r="AI130" i="1"/>
  <c r="AH128" i="1"/>
  <c r="AJ128" i="1"/>
  <c r="AK128" i="1" s="1"/>
  <c r="AI128" i="1"/>
  <c r="AA126" i="1"/>
  <c r="AH126" i="1"/>
  <c r="AJ126" i="1"/>
  <c r="AK126" i="1" s="1"/>
  <c r="AI126" i="1"/>
  <c r="AH124" i="1"/>
  <c r="AJ124" i="1"/>
  <c r="AK124" i="1" s="1"/>
  <c r="AI124" i="1"/>
  <c r="AA122" i="1"/>
  <c r="AH122" i="1"/>
  <c r="AJ122" i="1"/>
  <c r="AK122" i="1" s="1"/>
  <c r="AI122" i="1"/>
  <c r="AH120" i="1"/>
  <c r="AJ120" i="1"/>
  <c r="AK120" i="1" s="1"/>
  <c r="AI120" i="1"/>
  <c r="AA118" i="1"/>
  <c r="AH118" i="1"/>
  <c r="AJ118" i="1"/>
  <c r="AK118" i="1" s="1"/>
  <c r="AI118" i="1"/>
  <c r="AH116" i="1"/>
  <c r="AJ116" i="1"/>
  <c r="AK116" i="1" s="1"/>
  <c r="AI116" i="1"/>
  <c r="AA114" i="1"/>
  <c r="AH114" i="1"/>
  <c r="AJ114" i="1"/>
  <c r="AK114" i="1" s="1"/>
  <c r="AI114" i="1"/>
  <c r="AH112" i="1"/>
  <c r="AJ112" i="1"/>
  <c r="AK112" i="1" s="1"/>
  <c r="AI112" i="1"/>
  <c r="AA110" i="1"/>
  <c r="AH110" i="1"/>
  <c r="AJ110" i="1"/>
  <c r="AK110" i="1" s="1"/>
  <c r="AI110" i="1"/>
  <c r="AH108" i="1"/>
  <c r="AJ108" i="1"/>
  <c r="AK108" i="1" s="1"/>
  <c r="AI108" i="1"/>
  <c r="AA106" i="1"/>
  <c r="AH106" i="1"/>
  <c r="AJ106" i="1"/>
  <c r="AK106" i="1" s="1"/>
  <c r="AI106" i="1"/>
  <c r="AH104" i="1"/>
  <c r="AJ104" i="1"/>
  <c r="AK104" i="1" s="1"/>
  <c r="AI104" i="1"/>
  <c r="AA102" i="1"/>
  <c r="AH102" i="1"/>
  <c r="AJ102" i="1"/>
  <c r="AK102" i="1" s="1"/>
  <c r="AI102" i="1"/>
  <c r="AH100" i="1"/>
  <c r="AJ100" i="1"/>
  <c r="AK100" i="1" s="1"/>
  <c r="AI100" i="1"/>
  <c r="AA98" i="1"/>
  <c r="AH98" i="1"/>
  <c r="AJ98" i="1"/>
  <c r="AK98" i="1" s="1"/>
  <c r="AI98" i="1"/>
  <c r="AH96" i="1"/>
  <c r="AJ96" i="1"/>
  <c r="AK96" i="1" s="1"/>
  <c r="AI96" i="1"/>
  <c r="AA94" i="1"/>
  <c r="AH94" i="1"/>
  <c r="AJ94" i="1"/>
  <c r="AK94" i="1" s="1"/>
  <c r="AI94" i="1"/>
  <c r="AH92" i="1"/>
  <c r="AJ92" i="1"/>
  <c r="AK92" i="1" s="1"/>
  <c r="AI92" i="1"/>
  <c r="AA90" i="1"/>
  <c r="AH90" i="1"/>
  <c r="AJ90" i="1"/>
  <c r="AK90" i="1" s="1"/>
  <c r="AI90" i="1"/>
  <c r="AH88" i="1"/>
  <c r="AJ88" i="1"/>
  <c r="AK88" i="1" s="1"/>
  <c r="AI88" i="1"/>
  <c r="AA86" i="1"/>
  <c r="AH86" i="1"/>
  <c r="AJ86" i="1"/>
  <c r="AK86" i="1" s="1"/>
  <c r="AI86" i="1"/>
  <c r="AH84" i="1"/>
  <c r="AJ84" i="1"/>
  <c r="AK84" i="1" s="1"/>
  <c r="AI84" i="1"/>
  <c r="AA82" i="1"/>
  <c r="AH82" i="1"/>
  <c r="AJ82" i="1"/>
  <c r="AK82" i="1" s="1"/>
  <c r="AI82" i="1"/>
  <c r="AH80" i="1"/>
  <c r="AJ80" i="1"/>
  <c r="AK80" i="1" s="1"/>
  <c r="AI80" i="1"/>
  <c r="AA78" i="1"/>
  <c r="AH78" i="1"/>
  <c r="AJ78" i="1"/>
  <c r="AK78" i="1" s="1"/>
  <c r="AI78" i="1"/>
  <c r="AH76" i="1"/>
  <c r="AJ76" i="1"/>
  <c r="AK76" i="1" s="1"/>
  <c r="AI76" i="1"/>
  <c r="AA74" i="1"/>
  <c r="AH74" i="1"/>
  <c r="AJ74" i="1"/>
  <c r="AK74" i="1" s="1"/>
  <c r="AI74" i="1"/>
  <c r="AH72" i="1"/>
  <c r="AJ72" i="1"/>
  <c r="AK72" i="1" s="1"/>
  <c r="AI72" i="1"/>
  <c r="AA70" i="1"/>
  <c r="AH70" i="1"/>
  <c r="AJ70" i="1"/>
  <c r="AK70" i="1" s="1"/>
  <c r="AI70" i="1"/>
  <c r="AI68" i="1"/>
  <c r="AH68" i="1"/>
  <c r="AJ68" i="1"/>
  <c r="AK68" i="1" s="1"/>
  <c r="AA66" i="1"/>
  <c r="AI66" i="1"/>
  <c r="AH66" i="1"/>
  <c r="AJ66" i="1"/>
  <c r="AK66" i="1" s="1"/>
  <c r="AI64" i="1"/>
  <c r="AH64" i="1"/>
  <c r="AJ64" i="1"/>
  <c r="AK64" i="1" s="1"/>
  <c r="AA62" i="1"/>
  <c r="AI62" i="1"/>
  <c r="AH62" i="1"/>
  <c r="AJ62" i="1"/>
  <c r="AK62" i="1" s="1"/>
  <c r="AI60" i="1"/>
  <c r="AH60" i="1"/>
  <c r="AJ60" i="1"/>
  <c r="AK60" i="1" s="1"/>
  <c r="AA58" i="1"/>
  <c r="AI58" i="1"/>
  <c r="AH58" i="1"/>
  <c r="AJ58" i="1"/>
  <c r="AK58" i="1" s="1"/>
  <c r="AI56" i="1"/>
  <c r="AH56" i="1"/>
  <c r="AJ56" i="1"/>
  <c r="AK56" i="1" s="1"/>
  <c r="AA54" i="1"/>
  <c r="AI54" i="1"/>
  <c r="AH54" i="1"/>
  <c r="AJ54" i="1"/>
  <c r="AK54" i="1" s="1"/>
  <c r="AI52" i="1"/>
  <c r="AH52" i="1"/>
  <c r="AJ52" i="1"/>
  <c r="AK52" i="1" s="1"/>
  <c r="AA50" i="1"/>
  <c r="AI50" i="1"/>
  <c r="AH50" i="1"/>
  <c r="AJ50" i="1"/>
  <c r="AK50" i="1" s="1"/>
  <c r="AI48" i="1"/>
  <c r="AH48" i="1"/>
  <c r="AJ48" i="1"/>
  <c r="AK48" i="1" s="1"/>
  <c r="AA46" i="1"/>
  <c r="AH46" i="1"/>
  <c r="AJ46" i="1"/>
  <c r="AK46" i="1" s="1"/>
  <c r="AI46" i="1"/>
  <c r="AH44" i="1"/>
  <c r="AJ44" i="1"/>
  <c r="AK44" i="1" s="1"/>
  <c r="AI44" i="1"/>
  <c r="AA42" i="1"/>
  <c r="AH42" i="1"/>
  <c r="AJ42" i="1"/>
  <c r="AK42" i="1" s="1"/>
  <c r="AI42" i="1"/>
  <c r="AH40" i="1"/>
  <c r="AJ40" i="1"/>
  <c r="AK40" i="1" s="1"/>
  <c r="AI40" i="1"/>
  <c r="AA38" i="1"/>
  <c r="AH38" i="1"/>
  <c r="AJ38" i="1"/>
  <c r="AK38" i="1" s="1"/>
  <c r="AI38" i="1"/>
  <c r="AH36" i="1"/>
  <c r="AJ36" i="1"/>
  <c r="AK36" i="1" s="1"/>
  <c r="AI36" i="1"/>
  <c r="AA34" i="1"/>
  <c r="AH34" i="1"/>
  <c r="AJ34" i="1"/>
  <c r="AK34" i="1" s="1"/>
  <c r="AI34" i="1"/>
  <c r="AH32" i="1"/>
  <c r="AJ32" i="1"/>
  <c r="AK32" i="1" s="1"/>
  <c r="AI32" i="1"/>
  <c r="AA30" i="1"/>
  <c r="AH30" i="1"/>
  <c r="AJ30" i="1"/>
  <c r="AK30" i="1" s="1"/>
  <c r="AI30" i="1"/>
  <c r="AH28" i="1"/>
  <c r="AJ28" i="1"/>
  <c r="AK28" i="1" s="1"/>
  <c r="AI28" i="1"/>
  <c r="AA26" i="1"/>
  <c r="AH26" i="1"/>
  <c r="AJ26" i="1"/>
  <c r="AK26" i="1" s="1"/>
  <c r="AI26" i="1"/>
  <c r="AH24" i="1"/>
  <c r="AJ24" i="1"/>
  <c r="AK24" i="1" s="1"/>
  <c r="AI24" i="1"/>
  <c r="AA22" i="1"/>
  <c r="AH22" i="1"/>
  <c r="AJ22" i="1"/>
  <c r="AK22" i="1" s="1"/>
  <c r="AI22" i="1"/>
  <c r="AH20" i="1"/>
  <c r="AJ20" i="1"/>
  <c r="AK20" i="1" s="1"/>
  <c r="AI20" i="1"/>
  <c r="AA18" i="1"/>
  <c r="AH18" i="1"/>
  <c r="AJ18" i="1"/>
  <c r="AK18" i="1" s="1"/>
  <c r="AI18" i="1"/>
  <c r="AH16" i="1"/>
  <c r="AJ16" i="1"/>
  <c r="AK16" i="1" s="1"/>
  <c r="AI16" i="1"/>
  <c r="AA14" i="1"/>
  <c r="AB14" i="1" s="1"/>
  <c r="AJ14" i="1"/>
  <c r="AK14" i="1" s="1"/>
  <c r="AH12" i="1"/>
  <c r="AJ12" i="1"/>
  <c r="AK12" i="1" s="1"/>
  <c r="AI12" i="1"/>
  <c r="AA10" i="1"/>
  <c r="AH10" i="1"/>
  <c r="AJ10" i="1"/>
  <c r="AK10" i="1" s="1"/>
  <c r="AI10" i="1"/>
  <c r="AJ8" i="1"/>
  <c r="AK8" i="1" s="1"/>
  <c r="AA6" i="1"/>
  <c r="AB6" i="1" s="1"/>
  <c r="AJ6" i="1"/>
  <c r="AK6" i="1" s="1"/>
  <c r="AI239" i="1"/>
  <c r="AA258" i="1"/>
  <c r="AB258" i="1"/>
  <c r="AB256" i="1"/>
  <c r="AA256" i="1"/>
  <c r="AB252" i="1"/>
  <c r="AA252" i="1"/>
  <c r="AB248" i="1"/>
  <c r="AA248" i="1"/>
  <c r="AB244" i="1"/>
  <c r="AA244" i="1"/>
  <c r="AA242" i="1"/>
  <c r="AB242" i="1"/>
  <c r="AB240" i="1"/>
  <c r="AA240" i="1"/>
  <c r="AA238" i="1"/>
  <c r="AB238" i="1"/>
  <c r="AB236" i="1"/>
  <c r="H234" i="11" s="1"/>
  <c r="AA236" i="1"/>
  <c r="AA234" i="1"/>
  <c r="AB234" i="1"/>
  <c r="AB232" i="1"/>
  <c r="AA232" i="1"/>
  <c r="AA230" i="1"/>
  <c r="AB230" i="1"/>
  <c r="AB228" i="1"/>
  <c r="AA228" i="1"/>
  <c r="AA226" i="1"/>
  <c r="AB226" i="1"/>
  <c r="AB224" i="1"/>
  <c r="AA224" i="1"/>
  <c r="AA222" i="1"/>
  <c r="AB222" i="1"/>
  <c r="AB220" i="1"/>
  <c r="H218" i="11" s="1"/>
  <c r="AA220" i="1"/>
  <c r="AA218" i="1"/>
  <c r="AB218" i="1"/>
  <c r="AB216" i="1"/>
  <c r="AA216" i="1"/>
  <c r="AA214" i="1"/>
  <c r="AB214" i="1"/>
  <c r="AB212" i="1"/>
  <c r="H210" i="11" s="1"/>
  <c r="AA212" i="1"/>
  <c r="AA210" i="1"/>
  <c r="AB210" i="1"/>
  <c r="AB208" i="1"/>
  <c r="AA208" i="1"/>
  <c r="AA206" i="1"/>
  <c r="AB206" i="1"/>
  <c r="AB204" i="1"/>
  <c r="H202" i="11" s="1"/>
  <c r="AA204" i="1"/>
  <c r="AA202" i="1"/>
  <c r="AB202" i="1"/>
  <c r="AA198" i="1"/>
  <c r="AB198" i="1"/>
  <c r="AA194" i="1"/>
  <c r="AB194" i="1"/>
  <c r="AA254" i="1"/>
  <c r="AB254" i="1"/>
  <c r="AA250" i="1"/>
  <c r="AB250" i="1"/>
  <c r="AA246" i="1"/>
  <c r="AB246" i="1"/>
  <c r="AA257" i="1"/>
  <c r="AB257" i="1"/>
  <c r="AA255" i="1"/>
  <c r="AB255" i="1"/>
  <c r="AA253" i="1"/>
  <c r="AB253" i="1"/>
  <c r="AA251" i="1"/>
  <c r="AB251" i="1"/>
  <c r="AA249" i="1"/>
  <c r="AB249" i="1"/>
  <c r="AA247" i="1"/>
  <c r="AB247" i="1"/>
  <c r="AA245" i="1"/>
  <c r="AB245" i="1"/>
  <c r="AA243" i="1"/>
  <c r="AB243" i="1"/>
  <c r="AA241" i="1"/>
  <c r="AB241" i="1"/>
  <c r="AA239" i="1"/>
  <c r="AB239" i="1"/>
  <c r="AA237" i="1"/>
  <c r="AB237" i="1"/>
  <c r="AA235" i="1"/>
  <c r="AB235" i="1"/>
  <c r="AA233" i="1"/>
  <c r="AB233" i="1"/>
  <c r="AA231" i="1"/>
  <c r="AB231" i="1"/>
  <c r="AA229" i="1"/>
  <c r="AB229" i="1"/>
  <c r="AA227" i="1"/>
  <c r="AB227" i="1"/>
  <c r="AA225" i="1"/>
  <c r="AB225" i="1"/>
  <c r="AA223" i="1"/>
  <c r="AB223" i="1"/>
  <c r="AA221" i="1"/>
  <c r="AB221" i="1"/>
  <c r="AA219" i="1"/>
  <c r="AB219" i="1"/>
  <c r="AA217" i="1"/>
  <c r="AB217" i="1"/>
  <c r="AA215" i="1"/>
  <c r="AB215" i="1"/>
  <c r="AA213" i="1"/>
  <c r="AB213" i="1"/>
  <c r="AA211" i="1"/>
  <c r="AB211" i="1"/>
  <c r="AA209" i="1"/>
  <c r="AB209" i="1"/>
  <c r="AA207" i="1"/>
  <c r="AB207" i="1"/>
  <c r="AA205" i="1"/>
  <c r="AB205" i="1"/>
  <c r="AA201" i="1"/>
  <c r="AB201" i="1"/>
  <c r="H199" i="11" s="1"/>
  <c r="AA197" i="1"/>
  <c r="AB197" i="1"/>
  <c r="H195" i="11" s="1"/>
  <c r="AA193" i="1"/>
  <c r="AB193" i="1"/>
  <c r="H191" i="11" s="1"/>
  <c r="AA191" i="1"/>
  <c r="AB191" i="1"/>
  <c r="AA189" i="1"/>
  <c r="AB189" i="1"/>
  <c r="H187" i="11" s="1"/>
  <c r="AA187" i="1"/>
  <c r="AB187" i="1"/>
  <c r="H185" i="11" s="1"/>
  <c r="AA185" i="1"/>
  <c r="AB185" i="1"/>
  <c r="H183" i="11" s="1"/>
  <c r="AA183" i="1"/>
  <c r="AB183" i="1"/>
  <c r="AA181" i="1"/>
  <c r="AB181" i="1" s="1"/>
  <c r="H179" i="11" s="1"/>
  <c r="AA179" i="1"/>
  <c r="AB179" i="1"/>
  <c r="H177" i="11" s="1"/>
  <c r="AA177" i="1"/>
  <c r="AB177" i="1"/>
  <c r="H175" i="11" s="1"/>
  <c r="AA175" i="1"/>
  <c r="AB175" i="1"/>
  <c r="AA173" i="1"/>
  <c r="AB173" i="1"/>
  <c r="AB171" i="1"/>
  <c r="H169" i="11" s="1"/>
  <c r="AA171" i="1"/>
  <c r="AB169" i="1"/>
  <c r="AA169" i="1"/>
  <c r="AA167" i="1"/>
  <c r="AB167" i="1"/>
  <c r="H165" i="11" s="1"/>
  <c r="AA165" i="1"/>
  <c r="AB165" i="1"/>
  <c r="AB163" i="1"/>
  <c r="H161" i="11" s="1"/>
  <c r="AA163" i="1"/>
  <c r="AB161" i="1"/>
  <c r="AA161" i="1"/>
  <c r="AA159" i="1"/>
  <c r="AB159" i="1"/>
  <c r="H157" i="11" s="1"/>
  <c r="AA157" i="1"/>
  <c r="AB157" i="1"/>
  <c r="H155" i="11" s="1"/>
  <c r="AB155" i="1"/>
  <c r="H153" i="11" s="1"/>
  <c r="AA155" i="1"/>
  <c r="AB153" i="1"/>
  <c r="H151" i="11" s="1"/>
  <c r="AA153" i="1"/>
  <c r="AA151" i="1"/>
  <c r="AB151" i="1"/>
  <c r="H149" i="11" s="1"/>
  <c r="AA149" i="1"/>
  <c r="AB149" i="1"/>
  <c r="H147" i="11" s="1"/>
  <c r="AB147" i="1"/>
  <c r="H145" i="11" s="1"/>
  <c r="AA147" i="1"/>
  <c r="AB145" i="1"/>
  <c r="H143" i="11" s="1"/>
  <c r="AA145" i="1"/>
  <c r="AA143" i="1"/>
  <c r="AB143" i="1"/>
  <c r="H141" i="11" s="1"/>
  <c r="AA141" i="1"/>
  <c r="AB141" i="1"/>
  <c r="H139" i="11" s="1"/>
  <c r="AB139" i="1"/>
  <c r="H137" i="11" s="1"/>
  <c r="AA139" i="1"/>
  <c r="AB137" i="1"/>
  <c r="H135" i="11" s="1"/>
  <c r="AA137" i="1"/>
  <c r="AA135" i="1"/>
  <c r="AB135" i="1"/>
  <c r="H133" i="11" s="1"/>
  <c r="AA133" i="1"/>
  <c r="AB133" i="1"/>
  <c r="H131" i="11" s="1"/>
  <c r="AB131" i="1"/>
  <c r="H129" i="11" s="1"/>
  <c r="AA131" i="1"/>
  <c r="AB129" i="1"/>
  <c r="H127" i="11" s="1"/>
  <c r="AA129" i="1"/>
  <c r="AA127" i="1"/>
  <c r="AB127" i="1"/>
  <c r="H125" i="11" s="1"/>
  <c r="AA125" i="1"/>
  <c r="AB125" i="1"/>
  <c r="H123" i="11" s="1"/>
  <c r="AB123" i="1"/>
  <c r="H121" i="11" s="1"/>
  <c r="AA123" i="1"/>
  <c r="AB121" i="1"/>
  <c r="H119" i="11" s="1"/>
  <c r="AA121" i="1"/>
  <c r="AA119" i="1"/>
  <c r="AB119" i="1"/>
  <c r="H117" i="11" s="1"/>
  <c r="AA117" i="1"/>
  <c r="AB117" i="1"/>
  <c r="H115" i="11" s="1"/>
  <c r="AB115" i="1"/>
  <c r="H113" i="11" s="1"/>
  <c r="AA115" i="1"/>
  <c r="AB113" i="1"/>
  <c r="H111" i="11" s="1"/>
  <c r="AA113" i="1"/>
  <c r="AA111" i="1"/>
  <c r="AB111" i="1"/>
  <c r="H109" i="11" s="1"/>
  <c r="AA109" i="1"/>
  <c r="AB109" i="1"/>
  <c r="H107" i="11" s="1"/>
  <c r="AB107" i="1"/>
  <c r="H105" i="11" s="1"/>
  <c r="AA107" i="1"/>
  <c r="AB105" i="1"/>
  <c r="H103" i="11" s="1"/>
  <c r="AA105" i="1"/>
  <c r="AA103" i="1"/>
  <c r="AB103" i="1"/>
  <c r="H101" i="11" s="1"/>
  <c r="AA101" i="1"/>
  <c r="AB101" i="1"/>
  <c r="H99" i="11" s="1"/>
  <c r="AB99" i="1"/>
  <c r="H97" i="11" s="1"/>
  <c r="AA99" i="1"/>
  <c r="AB97" i="1"/>
  <c r="H95" i="11" s="1"/>
  <c r="AA97" i="1"/>
  <c r="AA95" i="1"/>
  <c r="AB95" i="1"/>
  <c r="H93" i="11" s="1"/>
  <c r="AA93" i="1"/>
  <c r="AB93" i="1"/>
  <c r="H91" i="11" s="1"/>
  <c r="AB91" i="1"/>
  <c r="H89" i="11" s="1"/>
  <c r="AA91" i="1"/>
  <c r="AB89" i="1"/>
  <c r="AA89" i="1"/>
  <c r="AA87" i="1"/>
  <c r="AB87" i="1"/>
  <c r="AA85" i="1"/>
  <c r="AB85" i="1"/>
  <c r="AB83" i="1"/>
  <c r="AA83" i="1"/>
  <c r="AB81" i="1"/>
  <c r="AA81" i="1"/>
  <c r="AB79" i="1"/>
  <c r="AA79" i="1"/>
  <c r="AB77" i="1"/>
  <c r="AA77" i="1"/>
  <c r="AA75" i="1"/>
  <c r="AB75" i="1"/>
  <c r="AA73" i="1"/>
  <c r="AB73" i="1"/>
  <c r="AB71" i="1"/>
  <c r="AA71" i="1"/>
  <c r="AB69" i="1"/>
  <c r="AA69" i="1"/>
  <c r="AA67" i="1"/>
  <c r="AB67" i="1"/>
  <c r="AA65" i="1"/>
  <c r="AB65" i="1"/>
  <c r="AB63" i="1"/>
  <c r="AA63" i="1"/>
  <c r="AB61" i="1"/>
  <c r="AA61" i="1"/>
  <c r="AA59" i="1"/>
  <c r="AB59" i="1"/>
  <c r="AA57" i="1"/>
  <c r="AB57" i="1"/>
  <c r="AB55" i="1"/>
  <c r="AA55" i="1"/>
  <c r="AB53" i="1"/>
  <c r="AA53" i="1"/>
  <c r="AA51" i="1"/>
  <c r="AB51" i="1"/>
  <c r="AA49" i="1"/>
  <c r="AB49" i="1"/>
  <c r="AB47" i="1"/>
  <c r="AA47" i="1"/>
  <c r="AB45" i="1"/>
  <c r="AA45" i="1"/>
  <c r="AA43" i="1"/>
  <c r="AB43" i="1"/>
  <c r="AA41" i="1"/>
  <c r="AB41" i="1"/>
  <c r="AB39" i="1"/>
  <c r="AA39" i="1"/>
  <c r="AB37" i="1"/>
  <c r="AA37" i="1"/>
  <c r="AA35" i="1"/>
  <c r="AB35" i="1"/>
  <c r="AA33" i="1"/>
  <c r="AB33" i="1"/>
  <c r="AB31" i="1"/>
  <c r="AA31" i="1"/>
  <c r="AB29" i="1"/>
  <c r="AA29" i="1"/>
  <c r="AA27" i="1"/>
  <c r="AB27" i="1"/>
  <c r="AA25" i="1"/>
  <c r="AB25" i="1"/>
  <c r="AB23" i="1"/>
  <c r="AA23" i="1"/>
  <c r="AB21" i="1"/>
  <c r="AA21" i="1"/>
  <c r="AA19" i="1"/>
  <c r="AB19" i="1"/>
  <c r="AA17" i="1"/>
  <c r="AB17" i="1"/>
  <c r="AB15" i="1"/>
  <c r="AA15" i="1"/>
  <c r="AA13" i="1"/>
  <c r="AB13" i="1" s="1"/>
  <c r="AA11" i="1"/>
  <c r="AB11" i="1"/>
  <c r="AA9" i="1"/>
  <c r="AB9" i="1" s="1"/>
  <c r="AA7" i="1"/>
  <c r="AB7" i="1" s="1"/>
  <c r="AA5" i="1"/>
  <c r="AB5" i="1" s="1"/>
  <c r="H3" i="11" s="1"/>
  <c r="AB203" i="1"/>
  <c r="AA200" i="1"/>
  <c r="AB195" i="1"/>
  <c r="H193" i="11" s="1"/>
  <c r="AB192" i="1"/>
  <c r="AA192" i="1"/>
  <c r="AB190" i="1"/>
  <c r="AA190" i="1"/>
  <c r="AA188" i="1"/>
  <c r="AB188" i="1"/>
  <c r="AB186" i="1"/>
  <c r="H184" i="11" s="1"/>
  <c r="AA186" i="1"/>
  <c r="AA184" i="1"/>
  <c r="AB184" i="1"/>
  <c r="AB182" i="1"/>
  <c r="AA182" i="1"/>
  <c r="AA180" i="1"/>
  <c r="AB180" i="1"/>
  <c r="AB178" i="1"/>
  <c r="AA178" i="1"/>
  <c r="AA176" i="1"/>
  <c r="AB176" i="1"/>
  <c r="H174" i="11" s="1"/>
  <c r="AA172" i="1"/>
  <c r="AB172" i="1"/>
  <c r="AA168" i="1"/>
  <c r="AB168" i="1"/>
  <c r="AA164" i="1"/>
  <c r="AB164" i="1"/>
  <c r="AA160" i="1"/>
  <c r="AB160" i="1"/>
  <c r="AA156" i="1"/>
  <c r="AB156" i="1"/>
  <c r="AA152" i="1"/>
  <c r="AB152" i="1"/>
  <c r="AA148" i="1"/>
  <c r="AB148" i="1"/>
  <c r="AA144" i="1"/>
  <c r="AB144" i="1"/>
  <c r="AA140" i="1"/>
  <c r="AB140" i="1"/>
  <c r="AA136" i="1"/>
  <c r="AB136" i="1"/>
  <c r="AA132" i="1"/>
  <c r="AB132" i="1"/>
  <c r="AA128" i="1"/>
  <c r="AB128" i="1"/>
  <c r="AA124" i="1"/>
  <c r="AB124" i="1"/>
  <c r="AA120" i="1"/>
  <c r="AB120" i="1"/>
  <c r="AA116" i="1"/>
  <c r="AB116" i="1"/>
  <c r="AA112" i="1"/>
  <c r="AB112" i="1"/>
  <c r="AA108" i="1"/>
  <c r="AB108" i="1"/>
  <c r="AA104" i="1"/>
  <c r="AB104" i="1"/>
  <c r="AA100" i="1"/>
  <c r="AB100" i="1"/>
  <c r="H98" i="11" s="1"/>
  <c r="AA96" i="1"/>
  <c r="AB96" i="1"/>
  <c r="AA92" i="1"/>
  <c r="AB92" i="1"/>
  <c r="H90" i="11" s="1"/>
  <c r="AA88" i="1"/>
  <c r="AB88" i="1"/>
  <c r="AA84" i="1"/>
  <c r="AB84" i="1"/>
  <c r="H82" i="11" s="1"/>
  <c r="AA80" i="1"/>
  <c r="AB80" i="1"/>
  <c r="H78" i="11" s="1"/>
  <c r="AA76" i="1"/>
  <c r="AB76" i="1"/>
  <c r="H74" i="11" s="1"/>
  <c r="AA72" i="1"/>
  <c r="AB72" i="1"/>
  <c r="AA68" i="1"/>
  <c r="AB68" i="1"/>
  <c r="H66" i="11" s="1"/>
  <c r="AA64" i="1"/>
  <c r="AB64" i="1"/>
  <c r="AA60" i="1"/>
  <c r="AB60" i="1"/>
  <c r="H58" i="11" s="1"/>
  <c r="AA56" i="1"/>
  <c r="AB56" i="1"/>
  <c r="AA52" i="1"/>
  <c r="AB52" i="1"/>
  <c r="H50" i="11" s="1"/>
  <c r="AA48" i="1"/>
  <c r="AB48" i="1"/>
  <c r="H46" i="11" s="1"/>
  <c r="AA44" i="1"/>
  <c r="AB44" i="1"/>
  <c r="H42" i="11" s="1"/>
  <c r="AA40" i="1"/>
  <c r="AB40" i="1"/>
  <c r="AA36" i="1"/>
  <c r="AB36" i="1"/>
  <c r="H34" i="11" s="1"/>
  <c r="AA32" i="1"/>
  <c r="AB32" i="1"/>
  <c r="AA28" i="1"/>
  <c r="AB28" i="1"/>
  <c r="H26" i="11" s="1"/>
  <c r="AA24" i="1"/>
  <c r="AB24" i="1"/>
  <c r="AA20" i="1"/>
  <c r="AB20" i="1"/>
  <c r="AA16" i="1"/>
  <c r="AB16" i="1"/>
  <c r="AA12" i="1"/>
  <c r="AB12" i="1"/>
  <c r="AA8" i="1"/>
  <c r="AB8" i="1" s="1"/>
  <c r="H6" i="11" s="1"/>
  <c r="AB199" i="1"/>
  <c r="AA196" i="1"/>
  <c r="U257" i="1"/>
  <c r="F255" i="11" s="1"/>
  <c r="U249" i="1"/>
  <c r="F247" i="11" s="1"/>
  <c r="U245" i="1"/>
  <c r="F243" i="11" s="1"/>
  <c r="U241" i="1"/>
  <c r="F239" i="11" s="1"/>
  <c r="U237" i="1"/>
  <c r="F235" i="11" s="1"/>
  <c r="U233" i="1"/>
  <c r="F231" i="11" s="1"/>
  <c r="U229" i="1"/>
  <c r="F227" i="11" s="1"/>
  <c r="U225" i="1"/>
  <c r="F223" i="11" s="1"/>
  <c r="U221" i="1"/>
  <c r="F219" i="11" s="1"/>
  <c r="U217" i="1"/>
  <c r="F215" i="11" s="1"/>
  <c r="U209" i="1"/>
  <c r="F207" i="11" s="1"/>
  <c r="AB174" i="1"/>
  <c r="H172" i="11" s="1"/>
  <c r="AB170" i="1"/>
  <c r="AB166" i="1"/>
  <c r="AB162" i="1"/>
  <c r="AB158" i="1"/>
  <c r="AB154" i="1"/>
  <c r="AB150" i="1"/>
  <c r="AB146" i="1"/>
  <c r="AB142" i="1"/>
  <c r="H140" i="11" s="1"/>
  <c r="AB138" i="1"/>
  <c r="AB134" i="1"/>
  <c r="AB130" i="1"/>
  <c r="AB126" i="1"/>
  <c r="H124" i="11" s="1"/>
  <c r="AB122" i="1"/>
  <c r="AB118" i="1"/>
  <c r="AB114" i="1"/>
  <c r="AB110" i="1"/>
  <c r="H108" i="11" s="1"/>
  <c r="AB106" i="1"/>
  <c r="AB102" i="1"/>
  <c r="H100" i="11" s="1"/>
  <c r="AB98" i="1"/>
  <c r="AB94" i="1"/>
  <c r="AB90" i="1"/>
  <c r="H88" i="11" s="1"/>
  <c r="AB86" i="1"/>
  <c r="AB82" i="1"/>
  <c r="AB78" i="1"/>
  <c r="AB74" i="1"/>
  <c r="AB70" i="1"/>
  <c r="H68" i="11" s="1"/>
  <c r="AB66" i="1"/>
  <c r="AB62" i="1"/>
  <c r="AB58" i="1"/>
  <c r="H56" i="11" s="1"/>
  <c r="AB54" i="1"/>
  <c r="AB50" i="1"/>
  <c r="AB46" i="1"/>
  <c r="AB42" i="1"/>
  <c r="AB38" i="1"/>
  <c r="H36" i="11" s="1"/>
  <c r="AB34" i="1"/>
  <c r="AB30" i="1"/>
  <c r="AB26" i="1"/>
  <c r="H24" i="11" s="1"/>
  <c r="AB22" i="1"/>
  <c r="H20" i="11" s="1"/>
  <c r="AB18" i="1"/>
  <c r="AB10" i="1"/>
  <c r="H8" i="11" s="1"/>
  <c r="B256" i="11"/>
  <c r="A256" i="11" s="1"/>
  <c r="U258" i="1"/>
  <c r="F256" i="11" s="1"/>
  <c r="T258" i="1"/>
  <c r="G256" i="11" s="1"/>
  <c r="B252" i="11"/>
  <c r="A252" i="11" s="1"/>
  <c r="U254" i="1"/>
  <c r="F252" i="11" s="1"/>
  <c r="T254" i="1"/>
  <c r="G252" i="11" s="1"/>
  <c r="B248" i="11"/>
  <c r="A248" i="11" s="1"/>
  <c r="U250" i="1"/>
  <c r="F248" i="11" s="1"/>
  <c r="T250" i="1"/>
  <c r="G248" i="11" s="1"/>
  <c r="B244" i="11"/>
  <c r="A244" i="11" s="1"/>
  <c r="U246" i="1"/>
  <c r="F244" i="11" s="1"/>
  <c r="T246" i="1"/>
  <c r="G244" i="11" s="1"/>
  <c r="B240" i="11"/>
  <c r="A240" i="11" s="1"/>
  <c r="U242" i="1"/>
  <c r="F240" i="11" s="1"/>
  <c r="T242" i="1"/>
  <c r="G240" i="11" s="1"/>
  <c r="B236" i="11"/>
  <c r="A236" i="11" s="1"/>
  <c r="U238" i="1"/>
  <c r="F236" i="11" s="1"/>
  <c r="T238" i="1"/>
  <c r="G236" i="11" s="1"/>
  <c r="B232" i="11"/>
  <c r="A232" i="11" s="1"/>
  <c r="U234" i="1"/>
  <c r="F232" i="11" s="1"/>
  <c r="T234" i="1"/>
  <c r="G232" i="11" s="1"/>
  <c r="B228" i="11"/>
  <c r="A228" i="11" s="1"/>
  <c r="U230" i="1"/>
  <c r="F228" i="11" s="1"/>
  <c r="T230" i="1"/>
  <c r="G228" i="11" s="1"/>
  <c r="B224" i="11"/>
  <c r="A224" i="11" s="1"/>
  <c r="U226" i="1"/>
  <c r="F224" i="11" s="1"/>
  <c r="T226" i="1"/>
  <c r="G224" i="11" s="1"/>
  <c r="B220" i="11"/>
  <c r="A220" i="11" s="1"/>
  <c r="U222" i="1"/>
  <c r="F220" i="11" s="1"/>
  <c r="T222" i="1"/>
  <c r="G220" i="11" s="1"/>
  <c r="B216" i="11"/>
  <c r="A216" i="11" s="1"/>
  <c r="U218" i="1"/>
  <c r="F216" i="11" s="1"/>
  <c r="T218" i="1"/>
  <c r="G216" i="11" s="1"/>
  <c r="B212" i="11"/>
  <c r="A212" i="11" s="1"/>
  <c r="U214" i="1"/>
  <c r="F212" i="11" s="1"/>
  <c r="T214" i="1"/>
  <c r="G212" i="11" s="1"/>
  <c r="B208" i="11"/>
  <c r="A208" i="11" s="1"/>
  <c r="U210" i="1"/>
  <c r="F208" i="11" s="1"/>
  <c r="T210" i="1"/>
  <c r="G208" i="11" s="1"/>
  <c r="B204" i="11"/>
  <c r="A204" i="11" s="1"/>
  <c r="U206" i="1"/>
  <c r="F204" i="11" s="1"/>
  <c r="T206" i="1"/>
  <c r="G204" i="11" s="1"/>
  <c r="B200" i="11"/>
  <c r="A200" i="11" s="1"/>
  <c r="U202" i="1"/>
  <c r="F200" i="11" s="1"/>
  <c r="T202" i="1"/>
  <c r="G200" i="11" s="1"/>
  <c r="B196" i="11"/>
  <c r="A196" i="11" s="1"/>
  <c r="U198" i="1"/>
  <c r="F196" i="11" s="1"/>
  <c r="T198" i="1"/>
  <c r="G196" i="11" s="1"/>
  <c r="B192" i="11"/>
  <c r="A192" i="11" s="1"/>
  <c r="U194" i="1"/>
  <c r="F192" i="11" s="1"/>
  <c r="T194" i="1"/>
  <c r="G192" i="11" s="1"/>
  <c r="B188" i="11"/>
  <c r="A188" i="11" s="1"/>
  <c r="U190" i="1"/>
  <c r="F188" i="11" s="1"/>
  <c r="T190" i="1"/>
  <c r="G188" i="11" s="1"/>
  <c r="B184" i="11"/>
  <c r="A184" i="11" s="1"/>
  <c r="U186" i="1"/>
  <c r="F184" i="11" s="1"/>
  <c r="T186" i="1"/>
  <c r="G184" i="11" s="1"/>
  <c r="B180" i="11"/>
  <c r="A180" i="11" s="1"/>
  <c r="U182" i="1"/>
  <c r="F180" i="11" s="1"/>
  <c r="T182" i="1"/>
  <c r="G180" i="11" s="1"/>
  <c r="B176" i="11"/>
  <c r="A176" i="11" s="1"/>
  <c r="U178" i="1"/>
  <c r="F176" i="11" s="1"/>
  <c r="T178" i="1"/>
  <c r="G176" i="11" s="1"/>
  <c r="B172" i="11"/>
  <c r="A172" i="11" s="1"/>
  <c r="U174" i="1"/>
  <c r="F172" i="11" s="1"/>
  <c r="T174" i="1"/>
  <c r="G172" i="11" s="1"/>
  <c r="B168" i="11"/>
  <c r="A168" i="11" s="1"/>
  <c r="U170" i="1"/>
  <c r="F168" i="11" s="1"/>
  <c r="T170" i="1"/>
  <c r="G168" i="11" s="1"/>
  <c r="B164" i="11"/>
  <c r="A164" i="11" s="1"/>
  <c r="U166" i="1"/>
  <c r="F164" i="11" s="1"/>
  <c r="T166" i="1"/>
  <c r="G164" i="11" s="1"/>
  <c r="B160" i="11"/>
  <c r="A160" i="11" s="1"/>
  <c r="U162" i="1"/>
  <c r="F160" i="11" s="1"/>
  <c r="T162" i="1"/>
  <c r="G160" i="11" s="1"/>
  <c r="B156" i="11"/>
  <c r="A156" i="11" s="1"/>
  <c r="U158" i="1"/>
  <c r="F156" i="11" s="1"/>
  <c r="T158" i="1"/>
  <c r="G156" i="11" s="1"/>
  <c r="B152" i="11"/>
  <c r="A152" i="11" s="1"/>
  <c r="U154" i="1"/>
  <c r="F152" i="11" s="1"/>
  <c r="T154" i="1"/>
  <c r="G152" i="11" s="1"/>
  <c r="B148" i="11"/>
  <c r="A148" i="11" s="1"/>
  <c r="U150" i="1"/>
  <c r="F148" i="11" s="1"/>
  <c r="T150" i="1"/>
  <c r="G148" i="11" s="1"/>
  <c r="B144" i="11"/>
  <c r="A144" i="11" s="1"/>
  <c r="U146" i="1"/>
  <c r="F144" i="11" s="1"/>
  <c r="T146" i="1"/>
  <c r="G144" i="11" s="1"/>
  <c r="B140" i="11"/>
  <c r="A140" i="11" s="1"/>
  <c r="U142" i="1"/>
  <c r="F140" i="11" s="1"/>
  <c r="T142" i="1"/>
  <c r="G140" i="11" s="1"/>
  <c r="B136" i="11"/>
  <c r="A136" i="11" s="1"/>
  <c r="U138" i="1"/>
  <c r="F136" i="11" s="1"/>
  <c r="T138" i="1"/>
  <c r="G136" i="11" s="1"/>
  <c r="B132" i="11"/>
  <c r="A132" i="11" s="1"/>
  <c r="U134" i="1"/>
  <c r="F132" i="11" s="1"/>
  <c r="T134" i="1"/>
  <c r="G132" i="11" s="1"/>
  <c r="B128" i="11"/>
  <c r="A128" i="11" s="1"/>
  <c r="U130" i="1"/>
  <c r="F128" i="11" s="1"/>
  <c r="T130" i="1"/>
  <c r="G128" i="11" s="1"/>
  <c r="B124" i="11"/>
  <c r="A124" i="11" s="1"/>
  <c r="U126" i="1"/>
  <c r="F124" i="11" s="1"/>
  <c r="T126" i="1"/>
  <c r="G124" i="11" s="1"/>
  <c r="B120" i="11"/>
  <c r="A120" i="11" s="1"/>
  <c r="U122" i="1"/>
  <c r="F120" i="11" s="1"/>
  <c r="T122" i="1"/>
  <c r="G120" i="11" s="1"/>
  <c r="B116" i="11"/>
  <c r="A116" i="11" s="1"/>
  <c r="U118" i="1"/>
  <c r="F116" i="11" s="1"/>
  <c r="T118" i="1"/>
  <c r="G116" i="11" s="1"/>
  <c r="B112" i="11"/>
  <c r="A112" i="11" s="1"/>
  <c r="U114" i="1"/>
  <c r="F112" i="11" s="1"/>
  <c r="T114" i="1"/>
  <c r="G112" i="11" s="1"/>
  <c r="U110" i="1"/>
  <c r="F108" i="11" s="1"/>
  <c r="B108" i="11"/>
  <c r="A108" i="11" s="1"/>
  <c r="T110" i="1"/>
  <c r="G108" i="11" s="1"/>
  <c r="B104" i="11"/>
  <c r="A104" i="11" s="1"/>
  <c r="U106" i="1"/>
  <c r="F104" i="11" s="1"/>
  <c r="T106" i="1"/>
  <c r="G104" i="11" s="1"/>
  <c r="B100" i="11"/>
  <c r="A100" i="11" s="1"/>
  <c r="U102" i="1"/>
  <c r="F100" i="11" s="1"/>
  <c r="T102" i="1"/>
  <c r="G100" i="11" s="1"/>
  <c r="B96" i="11"/>
  <c r="A96" i="11" s="1"/>
  <c r="U98" i="1"/>
  <c r="F96" i="11" s="1"/>
  <c r="T98" i="1"/>
  <c r="G96" i="11" s="1"/>
  <c r="U94" i="1"/>
  <c r="F92" i="11" s="1"/>
  <c r="B92" i="11"/>
  <c r="A92" i="11" s="1"/>
  <c r="T94" i="1"/>
  <c r="G92" i="11" s="1"/>
  <c r="B88" i="11"/>
  <c r="A88" i="11" s="1"/>
  <c r="U90" i="1"/>
  <c r="F88" i="11" s="1"/>
  <c r="T90" i="1"/>
  <c r="G88" i="11" s="1"/>
  <c r="B84" i="11"/>
  <c r="A84" i="11" s="1"/>
  <c r="U86" i="1"/>
  <c r="F84" i="11" s="1"/>
  <c r="T86" i="1"/>
  <c r="G84" i="11" s="1"/>
  <c r="B80" i="11"/>
  <c r="A80" i="11" s="1"/>
  <c r="U82" i="1"/>
  <c r="F80" i="11" s="1"/>
  <c r="T82" i="1"/>
  <c r="G80" i="11" s="1"/>
  <c r="U78" i="1"/>
  <c r="F76" i="11" s="1"/>
  <c r="B76" i="11"/>
  <c r="A76" i="11" s="1"/>
  <c r="T78" i="1"/>
  <c r="G76" i="11" s="1"/>
  <c r="B72" i="11"/>
  <c r="A72" i="11" s="1"/>
  <c r="U74" i="1"/>
  <c r="F72" i="11" s="1"/>
  <c r="T74" i="1"/>
  <c r="G72" i="11" s="1"/>
  <c r="B68" i="11"/>
  <c r="A68" i="11" s="1"/>
  <c r="U70" i="1"/>
  <c r="F68" i="11" s="1"/>
  <c r="T70" i="1"/>
  <c r="G68" i="11" s="1"/>
  <c r="B64" i="11"/>
  <c r="A64" i="11" s="1"/>
  <c r="U66" i="1"/>
  <c r="F64" i="11" s="1"/>
  <c r="T66" i="1"/>
  <c r="G64" i="11" s="1"/>
  <c r="U62" i="1"/>
  <c r="F60" i="11" s="1"/>
  <c r="B60" i="11"/>
  <c r="A60" i="11" s="1"/>
  <c r="T62" i="1"/>
  <c r="G60" i="11" s="1"/>
  <c r="B56" i="11"/>
  <c r="A56" i="11" s="1"/>
  <c r="U58" i="1"/>
  <c r="F56" i="11" s="1"/>
  <c r="T58" i="1"/>
  <c r="G56" i="11" s="1"/>
  <c r="B52" i="11"/>
  <c r="A52" i="11" s="1"/>
  <c r="U54" i="1"/>
  <c r="F52" i="11" s="1"/>
  <c r="T54" i="1"/>
  <c r="G52" i="11" s="1"/>
  <c r="B48" i="11"/>
  <c r="A48" i="11" s="1"/>
  <c r="U50" i="1"/>
  <c r="F48" i="11" s="1"/>
  <c r="T50" i="1"/>
  <c r="G48" i="11" s="1"/>
  <c r="B44" i="11"/>
  <c r="A44" i="11" s="1"/>
  <c r="U46" i="1"/>
  <c r="F44" i="11" s="1"/>
  <c r="T46" i="1"/>
  <c r="G44" i="11" s="1"/>
  <c r="B40" i="11"/>
  <c r="A40" i="11" s="1"/>
  <c r="U42" i="1"/>
  <c r="F40" i="11" s="1"/>
  <c r="T42" i="1"/>
  <c r="G40" i="11" s="1"/>
  <c r="B36" i="11"/>
  <c r="A36" i="11" s="1"/>
  <c r="U38" i="1"/>
  <c r="F36" i="11" s="1"/>
  <c r="T38" i="1"/>
  <c r="G36" i="11" s="1"/>
  <c r="B32" i="11"/>
  <c r="A32" i="11" s="1"/>
  <c r="U34" i="1"/>
  <c r="F32" i="11" s="1"/>
  <c r="T34" i="1"/>
  <c r="G32" i="11" s="1"/>
  <c r="B28" i="11"/>
  <c r="A28" i="11" s="1"/>
  <c r="U30" i="1"/>
  <c r="F28" i="11" s="1"/>
  <c r="T30" i="1"/>
  <c r="G28" i="11" s="1"/>
  <c r="U26" i="1"/>
  <c r="F24" i="11" s="1"/>
  <c r="B24" i="11"/>
  <c r="A24" i="11" s="1"/>
  <c r="T26" i="1"/>
  <c r="G24" i="11" s="1"/>
  <c r="B20" i="11"/>
  <c r="A20" i="11" s="1"/>
  <c r="U22" i="1"/>
  <c r="F20" i="11" s="1"/>
  <c r="T22" i="1"/>
  <c r="G20" i="11" s="1"/>
  <c r="B16" i="11"/>
  <c r="A16" i="11" s="1"/>
  <c r="U18" i="1"/>
  <c r="F16" i="11" s="1"/>
  <c r="T18" i="1"/>
  <c r="G16" i="11" s="1"/>
  <c r="B12" i="11"/>
  <c r="A12" i="11" s="1"/>
  <c r="B8" i="11"/>
  <c r="A8" i="11" s="1"/>
  <c r="U10" i="1"/>
  <c r="F8" i="11" s="1"/>
  <c r="T10" i="1"/>
  <c r="G8" i="11" s="1"/>
  <c r="B4" i="11"/>
  <c r="A4" i="11" s="1"/>
  <c r="U6" i="1"/>
  <c r="F4" i="11" s="1"/>
  <c r="T6" i="1"/>
  <c r="G4" i="11" s="1"/>
  <c r="B159" i="11"/>
  <c r="A159" i="11" s="1"/>
  <c r="T161" i="1"/>
  <c r="G159" i="11" s="1"/>
  <c r="U161" i="1"/>
  <c r="F159" i="11" s="1"/>
  <c r="B155" i="11"/>
  <c r="A155" i="11" s="1"/>
  <c r="T157" i="1"/>
  <c r="G155" i="11" s="1"/>
  <c r="U157" i="1"/>
  <c r="F155" i="11" s="1"/>
  <c r="B151" i="11"/>
  <c r="A151" i="11" s="1"/>
  <c r="T153" i="1"/>
  <c r="G151" i="11" s="1"/>
  <c r="U153" i="1"/>
  <c r="F151" i="11" s="1"/>
  <c r="B147" i="11"/>
  <c r="A147" i="11" s="1"/>
  <c r="T149" i="1"/>
  <c r="G147" i="11" s="1"/>
  <c r="U149" i="1"/>
  <c r="F147" i="11" s="1"/>
  <c r="B143" i="11"/>
  <c r="A143" i="11" s="1"/>
  <c r="T145" i="1"/>
  <c r="G143" i="11" s="1"/>
  <c r="U145" i="1"/>
  <c r="F143" i="11" s="1"/>
  <c r="B139" i="11"/>
  <c r="A139" i="11" s="1"/>
  <c r="T141" i="1"/>
  <c r="G139" i="11" s="1"/>
  <c r="U141" i="1"/>
  <c r="F139" i="11" s="1"/>
  <c r="B135" i="11"/>
  <c r="A135" i="11" s="1"/>
  <c r="T137" i="1"/>
  <c r="G135" i="11" s="1"/>
  <c r="U137" i="1"/>
  <c r="F135" i="11" s="1"/>
  <c r="B131" i="11"/>
  <c r="A131" i="11" s="1"/>
  <c r="T133" i="1"/>
  <c r="G131" i="11" s="1"/>
  <c r="U133" i="1"/>
  <c r="F131" i="11" s="1"/>
  <c r="B127" i="11"/>
  <c r="A127" i="11" s="1"/>
  <c r="T129" i="1"/>
  <c r="G127" i="11" s="1"/>
  <c r="U129" i="1"/>
  <c r="F127" i="11" s="1"/>
  <c r="B123" i="11"/>
  <c r="A123" i="11" s="1"/>
  <c r="T125" i="1"/>
  <c r="G123" i="11" s="1"/>
  <c r="U125" i="1"/>
  <c r="F123" i="11" s="1"/>
  <c r="B119" i="11"/>
  <c r="A119" i="11" s="1"/>
  <c r="T121" i="1"/>
  <c r="G119" i="11" s="1"/>
  <c r="U121" i="1"/>
  <c r="F119" i="11" s="1"/>
  <c r="B115" i="11"/>
  <c r="A115" i="11" s="1"/>
  <c r="T117" i="1"/>
  <c r="G115" i="11" s="1"/>
  <c r="U117" i="1"/>
  <c r="F115" i="11" s="1"/>
  <c r="B111" i="11"/>
  <c r="A111" i="11" s="1"/>
  <c r="T113" i="1"/>
  <c r="G111" i="11" s="1"/>
  <c r="U113" i="1"/>
  <c r="F111" i="11" s="1"/>
  <c r="T109" i="1"/>
  <c r="G107" i="11" s="1"/>
  <c r="B107" i="11"/>
  <c r="A107" i="11" s="1"/>
  <c r="U109" i="1"/>
  <c r="F107" i="11" s="1"/>
  <c r="B103" i="11"/>
  <c r="A103" i="11" s="1"/>
  <c r="T105" i="1"/>
  <c r="G103" i="11" s="1"/>
  <c r="U105" i="1"/>
  <c r="F103" i="11" s="1"/>
  <c r="B99" i="11"/>
  <c r="A99" i="11" s="1"/>
  <c r="T101" i="1"/>
  <c r="G99" i="11" s="1"/>
  <c r="U101" i="1"/>
  <c r="F99" i="11" s="1"/>
  <c r="B95" i="11"/>
  <c r="A95" i="11" s="1"/>
  <c r="T97" i="1"/>
  <c r="G95" i="11" s="1"/>
  <c r="U97" i="1"/>
  <c r="F95" i="11" s="1"/>
  <c r="T93" i="1"/>
  <c r="G91" i="11" s="1"/>
  <c r="B91" i="11"/>
  <c r="A91" i="11" s="1"/>
  <c r="U93" i="1"/>
  <c r="F91" i="11" s="1"/>
  <c r="B87" i="11"/>
  <c r="A87" i="11" s="1"/>
  <c r="T89" i="1"/>
  <c r="G87" i="11" s="1"/>
  <c r="U89" i="1"/>
  <c r="F87" i="11" s="1"/>
  <c r="B83" i="11"/>
  <c r="A83" i="11" s="1"/>
  <c r="T85" i="1"/>
  <c r="G83" i="11" s="1"/>
  <c r="U85" i="1"/>
  <c r="F83" i="11" s="1"/>
  <c r="B77" i="11"/>
  <c r="A77" i="11" s="1"/>
  <c r="T79" i="1"/>
  <c r="G77" i="11" s="1"/>
  <c r="U79" i="1"/>
  <c r="F77" i="11" s="1"/>
  <c r="B73" i="11"/>
  <c r="A73" i="11" s="1"/>
  <c r="T75" i="1"/>
  <c r="G73" i="11" s="1"/>
  <c r="U75" i="1"/>
  <c r="F73" i="11" s="1"/>
  <c r="B69" i="11"/>
  <c r="A69" i="11" s="1"/>
  <c r="T71" i="1"/>
  <c r="G69" i="11" s="1"/>
  <c r="U71" i="1"/>
  <c r="F69" i="11" s="1"/>
  <c r="B65" i="11"/>
  <c r="A65" i="11" s="1"/>
  <c r="T67" i="1"/>
  <c r="G65" i="11" s="1"/>
  <c r="U67" i="1"/>
  <c r="F65" i="11" s="1"/>
  <c r="B61" i="11"/>
  <c r="A61" i="11" s="1"/>
  <c r="T63" i="1"/>
  <c r="G61" i="11" s="1"/>
  <c r="U63" i="1"/>
  <c r="F61" i="11" s="1"/>
  <c r="T61" i="1"/>
  <c r="G59" i="11" s="1"/>
  <c r="B59" i="11"/>
  <c r="A59" i="11" s="1"/>
  <c r="U61" i="1"/>
  <c r="F59" i="11" s="1"/>
  <c r="B55" i="11"/>
  <c r="A55" i="11" s="1"/>
  <c r="T57" i="1"/>
  <c r="G55" i="11" s="1"/>
  <c r="U57" i="1"/>
  <c r="F55" i="11" s="1"/>
  <c r="B51" i="11"/>
  <c r="A51" i="11" s="1"/>
  <c r="T53" i="1"/>
  <c r="G51" i="11" s="1"/>
  <c r="U53" i="1"/>
  <c r="F51" i="11" s="1"/>
  <c r="B47" i="11"/>
  <c r="A47" i="11" s="1"/>
  <c r="T49" i="1"/>
  <c r="G47" i="11" s="1"/>
  <c r="U49" i="1"/>
  <c r="F47" i="11" s="1"/>
  <c r="B43" i="11"/>
  <c r="A43" i="11" s="1"/>
  <c r="T45" i="1"/>
  <c r="G43" i="11" s="1"/>
  <c r="U45" i="1"/>
  <c r="F43" i="11" s="1"/>
  <c r="T41" i="1"/>
  <c r="G39" i="11" s="1"/>
  <c r="B39" i="11"/>
  <c r="A39" i="11" s="1"/>
  <c r="U41" i="1"/>
  <c r="F39" i="11" s="1"/>
  <c r="B35" i="11"/>
  <c r="A35" i="11" s="1"/>
  <c r="T37" i="1"/>
  <c r="G35" i="11" s="1"/>
  <c r="U37" i="1"/>
  <c r="F35" i="11" s="1"/>
  <c r="B31" i="11"/>
  <c r="A31" i="11" s="1"/>
  <c r="T33" i="1"/>
  <c r="G31" i="11" s="1"/>
  <c r="U33" i="1"/>
  <c r="F31" i="11" s="1"/>
  <c r="B25" i="11"/>
  <c r="A25" i="11" s="1"/>
  <c r="T27" i="1"/>
  <c r="G25" i="11" s="1"/>
  <c r="U27" i="1"/>
  <c r="F25" i="11" s="1"/>
  <c r="B21" i="11"/>
  <c r="A21" i="11" s="1"/>
  <c r="T23" i="1"/>
  <c r="G21" i="11" s="1"/>
  <c r="U23" i="1"/>
  <c r="F21" i="11" s="1"/>
  <c r="B17" i="11"/>
  <c r="A17" i="11" s="1"/>
  <c r="T19" i="1"/>
  <c r="G17" i="11" s="1"/>
  <c r="U19" i="1"/>
  <c r="F17" i="11" s="1"/>
  <c r="B13" i="11"/>
  <c r="A13" i="11" s="1"/>
  <c r="T15" i="1"/>
  <c r="G13" i="11" s="1"/>
  <c r="U15" i="1"/>
  <c r="F13" i="11" s="1"/>
  <c r="B9" i="11"/>
  <c r="A9" i="11" s="1"/>
  <c r="T11" i="1"/>
  <c r="G9" i="11" s="1"/>
  <c r="U11" i="1"/>
  <c r="F9" i="11" s="1"/>
  <c r="B5" i="11"/>
  <c r="A5" i="11" s="1"/>
  <c r="T7" i="1"/>
  <c r="G5" i="11" s="1"/>
  <c r="U7" i="1"/>
  <c r="F5" i="11" s="1"/>
  <c r="U256" i="1"/>
  <c r="F254" i="11" s="1"/>
  <c r="B254" i="11"/>
  <c r="A254" i="11" s="1"/>
  <c r="U248" i="1"/>
  <c r="F246" i="11" s="1"/>
  <c r="B246" i="11"/>
  <c r="A246" i="11" s="1"/>
  <c r="U236" i="1"/>
  <c r="F234" i="11" s="1"/>
  <c r="B234" i="11"/>
  <c r="A234" i="11" s="1"/>
  <c r="B226" i="11"/>
  <c r="A226" i="11" s="1"/>
  <c r="U228" i="1"/>
  <c r="F226" i="11" s="1"/>
  <c r="B218" i="11"/>
  <c r="A218" i="11" s="1"/>
  <c r="U220" i="1"/>
  <c r="F218" i="11" s="1"/>
  <c r="B210" i="11"/>
  <c r="A210" i="11" s="1"/>
  <c r="U212" i="1"/>
  <c r="F210" i="11" s="1"/>
  <c r="B202" i="11"/>
  <c r="A202" i="11" s="1"/>
  <c r="U204" i="1"/>
  <c r="F202" i="11" s="1"/>
  <c r="B194" i="11"/>
  <c r="A194" i="11" s="1"/>
  <c r="U196" i="1"/>
  <c r="F194" i="11" s="1"/>
  <c r="B186" i="11"/>
  <c r="A186" i="11" s="1"/>
  <c r="U188" i="1"/>
  <c r="F186" i="11" s="1"/>
  <c r="B178" i="11"/>
  <c r="A178" i="11" s="1"/>
  <c r="U180" i="1"/>
  <c r="F178" i="11" s="1"/>
  <c r="B170" i="11"/>
  <c r="A170" i="11" s="1"/>
  <c r="U172" i="1"/>
  <c r="F170" i="11" s="1"/>
  <c r="U160" i="1"/>
  <c r="F158" i="11" s="1"/>
  <c r="B158" i="11"/>
  <c r="A158" i="11" s="1"/>
  <c r="U152" i="1"/>
  <c r="F150" i="11" s="1"/>
  <c r="B150" i="11"/>
  <c r="A150" i="11" s="1"/>
  <c r="U144" i="1"/>
  <c r="F142" i="11" s="1"/>
  <c r="B142" i="11"/>
  <c r="A142" i="11" s="1"/>
  <c r="U136" i="1"/>
  <c r="F134" i="11" s="1"/>
  <c r="B134" i="11"/>
  <c r="A134" i="11" s="1"/>
  <c r="U128" i="1"/>
  <c r="F126" i="11" s="1"/>
  <c r="B126" i="11"/>
  <c r="A126" i="11" s="1"/>
  <c r="U120" i="1"/>
  <c r="F118" i="11" s="1"/>
  <c r="B118" i="11"/>
  <c r="A118" i="11" s="1"/>
  <c r="B110" i="11"/>
  <c r="A110" i="11" s="1"/>
  <c r="U112" i="1"/>
  <c r="F110" i="11" s="1"/>
  <c r="B98" i="11"/>
  <c r="A98" i="11" s="1"/>
  <c r="U100" i="1"/>
  <c r="F98" i="11" s="1"/>
  <c r="B90" i="11"/>
  <c r="A90" i="11" s="1"/>
  <c r="U92" i="1"/>
  <c r="F90" i="11" s="1"/>
  <c r="B82" i="11"/>
  <c r="A82" i="11" s="1"/>
  <c r="U84" i="1"/>
  <c r="F82" i="11" s="1"/>
  <c r="B74" i="11"/>
  <c r="A74" i="11" s="1"/>
  <c r="U76" i="1"/>
  <c r="F74" i="11" s="1"/>
  <c r="B66" i="11"/>
  <c r="A66" i="11" s="1"/>
  <c r="U68" i="1"/>
  <c r="F66" i="11" s="1"/>
  <c r="B58" i="11"/>
  <c r="A58" i="11" s="1"/>
  <c r="U60" i="1"/>
  <c r="F58" i="11" s="1"/>
  <c r="B46" i="11"/>
  <c r="A46" i="11" s="1"/>
  <c r="U48" i="1"/>
  <c r="F46" i="11" s="1"/>
  <c r="B38" i="11"/>
  <c r="A38" i="11" s="1"/>
  <c r="U40" i="1"/>
  <c r="F38" i="11" s="1"/>
  <c r="B6" i="11"/>
  <c r="A6" i="11" s="1"/>
  <c r="U8" i="1"/>
  <c r="F6" i="11" s="1"/>
  <c r="B255" i="11"/>
  <c r="A255" i="11" s="1"/>
  <c r="T257" i="1"/>
  <c r="G255" i="11" s="1"/>
  <c r="T255" i="1"/>
  <c r="G253" i="11" s="1"/>
  <c r="B253" i="11"/>
  <c r="A253" i="11" s="1"/>
  <c r="B251" i="11"/>
  <c r="A251" i="11" s="1"/>
  <c r="T253" i="1"/>
  <c r="G251" i="11" s="1"/>
  <c r="T251" i="1"/>
  <c r="G249" i="11" s="1"/>
  <c r="B249" i="11"/>
  <c r="A249" i="11" s="1"/>
  <c r="B247" i="11"/>
  <c r="A247" i="11" s="1"/>
  <c r="T249" i="1"/>
  <c r="G247" i="11" s="1"/>
  <c r="T247" i="1"/>
  <c r="G245" i="11" s="1"/>
  <c r="B245" i="11"/>
  <c r="A245" i="11" s="1"/>
  <c r="B243" i="11"/>
  <c r="A243" i="11" s="1"/>
  <c r="T245" i="1"/>
  <c r="G243" i="11" s="1"/>
  <c r="T243" i="1"/>
  <c r="G241" i="11" s="1"/>
  <c r="B241" i="11"/>
  <c r="A241" i="11" s="1"/>
  <c r="B239" i="11"/>
  <c r="A239" i="11" s="1"/>
  <c r="T241" i="1"/>
  <c r="G239" i="11" s="1"/>
  <c r="T239" i="1"/>
  <c r="G237" i="11" s="1"/>
  <c r="B237" i="11"/>
  <c r="A237" i="11" s="1"/>
  <c r="B235" i="11"/>
  <c r="A235" i="11" s="1"/>
  <c r="T237" i="1"/>
  <c r="G235" i="11" s="1"/>
  <c r="B233" i="11"/>
  <c r="A233" i="11" s="1"/>
  <c r="T235" i="1"/>
  <c r="G233" i="11" s="1"/>
  <c r="B231" i="11"/>
  <c r="A231" i="11" s="1"/>
  <c r="T233" i="1"/>
  <c r="G231" i="11" s="1"/>
  <c r="T231" i="1"/>
  <c r="G229" i="11" s="1"/>
  <c r="B229" i="11"/>
  <c r="A229" i="11" s="1"/>
  <c r="B227" i="11"/>
  <c r="A227" i="11" s="1"/>
  <c r="T229" i="1"/>
  <c r="G227" i="11" s="1"/>
  <c r="B225" i="11"/>
  <c r="A225" i="11" s="1"/>
  <c r="T227" i="1"/>
  <c r="G225" i="11" s="1"/>
  <c r="B223" i="11"/>
  <c r="A223" i="11" s="1"/>
  <c r="T225" i="1"/>
  <c r="G223" i="11" s="1"/>
  <c r="T223" i="1"/>
  <c r="G221" i="11" s="1"/>
  <c r="B221" i="11"/>
  <c r="A221" i="11" s="1"/>
  <c r="B219" i="11"/>
  <c r="A219" i="11" s="1"/>
  <c r="T221" i="1"/>
  <c r="G219" i="11" s="1"/>
  <c r="B217" i="11"/>
  <c r="A217" i="11" s="1"/>
  <c r="T219" i="1"/>
  <c r="G217" i="11" s="1"/>
  <c r="B215" i="11"/>
  <c r="A215" i="11" s="1"/>
  <c r="T217" i="1"/>
  <c r="G215" i="11" s="1"/>
  <c r="T215" i="1"/>
  <c r="G213" i="11" s="1"/>
  <c r="B213" i="11"/>
  <c r="A213" i="11" s="1"/>
  <c r="B211" i="11"/>
  <c r="A211" i="11" s="1"/>
  <c r="T213" i="1"/>
  <c r="G211" i="11" s="1"/>
  <c r="B209" i="11"/>
  <c r="A209" i="11" s="1"/>
  <c r="T211" i="1"/>
  <c r="G209" i="11" s="1"/>
  <c r="B207" i="11"/>
  <c r="A207" i="11" s="1"/>
  <c r="T209" i="1"/>
  <c r="G207" i="11" s="1"/>
  <c r="T207" i="1"/>
  <c r="G205" i="11" s="1"/>
  <c r="B205" i="11"/>
  <c r="A205" i="11" s="1"/>
  <c r="B203" i="11"/>
  <c r="A203" i="11" s="1"/>
  <c r="T205" i="1"/>
  <c r="G203" i="11" s="1"/>
  <c r="U205" i="1"/>
  <c r="F203" i="11" s="1"/>
  <c r="B201" i="11"/>
  <c r="A201" i="11" s="1"/>
  <c r="T203" i="1"/>
  <c r="G201" i="11" s="1"/>
  <c r="U203" i="1"/>
  <c r="F201" i="11" s="1"/>
  <c r="B199" i="11"/>
  <c r="A199" i="11" s="1"/>
  <c r="T201" i="1"/>
  <c r="G199" i="11" s="1"/>
  <c r="U201" i="1"/>
  <c r="F199" i="11" s="1"/>
  <c r="T199" i="1"/>
  <c r="G197" i="11" s="1"/>
  <c r="B197" i="11"/>
  <c r="A197" i="11" s="1"/>
  <c r="U199" i="1"/>
  <c r="F197" i="11" s="1"/>
  <c r="B195" i="11"/>
  <c r="A195" i="11" s="1"/>
  <c r="T197" i="1"/>
  <c r="G195" i="11" s="1"/>
  <c r="U197" i="1"/>
  <c r="F195" i="11" s="1"/>
  <c r="B193" i="11"/>
  <c r="A193" i="11" s="1"/>
  <c r="T195" i="1"/>
  <c r="G193" i="11" s="1"/>
  <c r="U195" i="1"/>
  <c r="F193" i="11" s="1"/>
  <c r="B191" i="11"/>
  <c r="A191" i="11" s="1"/>
  <c r="T193" i="1"/>
  <c r="G191" i="11" s="1"/>
  <c r="U193" i="1"/>
  <c r="F191" i="11" s="1"/>
  <c r="T191" i="1"/>
  <c r="G189" i="11" s="1"/>
  <c r="B189" i="11"/>
  <c r="A189" i="11" s="1"/>
  <c r="U191" i="1"/>
  <c r="F189" i="11" s="1"/>
  <c r="B187" i="11"/>
  <c r="A187" i="11" s="1"/>
  <c r="T189" i="1"/>
  <c r="G187" i="11" s="1"/>
  <c r="U189" i="1"/>
  <c r="F187" i="11" s="1"/>
  <c r="B185" i="11"/>
  <c r="A185" i="11" s="1"/>
  <c r="T187" i="1"/>
  <c r="G185" i="11" s="1"/>
  <c r="U187" i="1"/>
  <c r="F185" i="11" s="1"/>
  <c r="B183" i="11"/>
  <c r="A183" i="11" s="1"/>
  <c r="T185" i="1"/>
  <c r="G183" i="11" s="1"/>
  <c r="U185" i="1"/>
  <c r="F183" i="11" s="1"/>
  <c r="T183" i="1"/>
  <c r="G181" i="11" s="1"/>
  <c r="B181" i="11"/>
  <c r="A181" i="11" s="1"/>
  <c r="U183" i="1"/>
  <c r="F181" i="11" s="1"/>
  <c r="B179" i="11"/>
  <c r="A179" i="11" s="1"/>
  <c r="T181" i="1"/>
  <c r="G179" i="11" s="1"/>
  <c r="U181" i="1"/>
  <c r="F179" i="11" s="1"/>
  <c r="B177" i="11"/>
  <c r="A177" i="11" s="1"/>
  <c r="T179" i="1"/>
  <c r="G177" i="11" s="1"/>
  <c r="U179" i="1"/>
  <c r="F177" i="11" s="1"/>
  <c r="B175" i="11"/>
  <c r="A175" i="11" s="1"/>
  <c r="T177" i="1"/>
  <c r="G175" i="11" s="1"/>
  <c r="U177" i="1"/>
  <c r="F175" i="11" s="1"/>
  <c r="T175" i="1"/>
  <c r="G173" i="11" s="1"/>
  <c r="B173" i="11"/>
  <c r="A173" i="11" s="1"/>
  <c r="U175" i="1"/>
  <c r="F173" i="11" s="1"/>
  <c r="B171" i="11"/>
  <c r="A171" i="11" s="1"/>
  <c r="T173" i="1"/>
  <c r="G171" i="11" s="1"/>
  <c r="U173" i="1"/>
  <c r="F171" i="11" s="1"/>
  <c r="B169" i="11"/>
  <c r="A169" i="11" s="1"/>
  <c r="T171" i="1"/>
  <c r="G169" i="11" s="1"/>
  <c r="U171" i="1"/>
  <c r="F169" i="11" s="1"/>
  <c r="B167" i="11"/>
  <c r="A167" i="11" s="1"/>
  <c r="T169" i="1"/>
  <c r="G167" i="11" s="1"/>
  <c r="U169" i="1"/>
  <c r="F167" i="11" s="1"/>
  <c r="T167" i="1"/>
  <c r="G165" i="11" s="1"/>
  <c r="B165" i="11"/>
  <c r="A165" i="11" s="1"/>
  <c r="U167" i="1"/>
  <c r="F165" i="11" s="1"/>
  <c r="B163" i="11"/>
  <c r="A163" i="11" s="1"/>
  <c r="T165" i="1"/>
  <c r="G163" i="11" s="1"/>
  <c r="U165" i="1"/>
  <c r="F163" i="11" s="1"/>
  <c r="B161" i="11"/>
  <c r="A161" i="11" s="1"/>
  <c r="T163" i="1"/>
  <c r="G161" i="11" s="1"/>
  <c r="U163" i="1"/>
  <c r="F161" i="11" s="1"/>
  <c r="T159" i="1"/>
  <c r="G157" i="11" s="1"/>
  <c r="B157" i="11"/>
  <c r="A157" i="11" s="1"/>
  <c r="U159" i="1"/>
  <c r="F157" i="11" s="1"/>
  <c r="B153" i="11"/>
  <c r="A153" i="11" s="1"/>
  <c r="T155" i="1"/>
  <c r="G153" i="11" s="1"/>
  <c r="U155" i="1"/>
  <c r="F153" i="11" s="1"/>
  <c r="T151" i="1"/>
  <c r="G149" i="11" s="1"/>
  <c r="B149" i="11"/>
  <c r="A149" i="11" s="1"/>
  <c r="U151" i="1"/>
  <c r="F149" i="11" s="1"/>
  <c r="B145" i="11"/>
  <c r="A145" i="11" s="1"/>
  <c r="T147" i="1"/>
  <c r="G145" i="11" s="1"/>
  <c r="U147" i="1"/>
  <c r="F145" i="11" s="1"/>
  <c r="T143" i="1"/>
  <c r="G141" i="11" s="1"/>
  <c r="B141" i="11"/>
  <c r="A141" i="11" s="1"/>
  <c r="U143" i="1"/>
  <c r="F141" i="11" s="1"/>
  <c r="B137" i="11"/>
  <c r="A137" i="11" s="1"/>
  <c r="T139" i="1"/>
  <c r="G137" i="11" s="1"/>
  <c r="U139" i="1"/>
  <c r="F137" i="11" s="1"/>
  <c r="T135" i="1"/>
  <c r="G133" i="11" s="1"/>
  <c r="B133" i="11"/>
  <c r="A133" i="11" s="1"/>
  <c r="U135" i="1"/>
  <c r="F133" i="11" s="1"/>
  <c r="B129" i="11"/>
  <c r="A129" i="11" s="1"/>
  <c r="T131" i="1"/>
  <c r="G129" i="11" s="1"/>
  <c r="U131" i="1"/>
  <c r="F129" i="11" s="1"/>
  <c r="T127" i="1"/>
  <c r="G125" i="11" s="1"/>
  <c r="B125" i="11"/>
  <c r="A125" i="11" s="1"/>
  <c r="U127" i="1"/>
  <c r="F125" i="11" s="1"/>
  <c r="B121" i="11"/>
  <c r="A121" i="11" s="1"/>
  <c r="T123" i="1"/>
  <c r="G121" i="11" s="1"/>
  <c r="U123" i="1"/>
  <c r="F121" i="11" s="1"/>
  <c r="T119" i="1"/>
  <c r="G117" i="11" s="1"/>
  <c r="B117" i="11"/>
  <c r="A117" i="11" s="1"/>
  <c r="U119" i="1"/>
  <c r="F117" i="11" s="1"/>
  <c r="B113" i="11"/>
  <c r="A113" i="11" s="1"/>
  <c r="T115" i="1"/>
  <c r="G113" i="11" s="1"/>
  <c r="U115" i="1"/>
  <c r="F113" i="11" s="1"/>
  <c r="B109" i="11"/>
  <c r="A109" i="11" s="1"/>
  <c r="T111" i="1"/>
  <c r="G109" i="11" s="1"/>
  <c r="U111" i="1"/>
  <c r="F109" i="11" s="1"/>
  <c r="B105" i="11"/>
  <c r="A105" i="11" s="1"/>
  <c r="T107" i="1"/>
  <c r="G105" i="11" s="1"/>
  <c r="U107" i="1"/>
  <c r="F105" i="11" s="1"/>
  <c r="B101" i="11"/>
  <c r="A101" i="11" s="1"/>
  <c r="T103" i="1"/>
  <c r="G101" i="11" s="1"/>
  <c r="U103" i="1"/>
  <c r="F101" i="11" s="1"/>
  <c r="B97" i="11"/>
  <c r="A97" i="11" s="1"/>
  <c r="T99" i="1"/>
  <c r="G97" i="11" s="1"/>
  <c r="U99" i="1"/>
  <c r="F97" i="11" s="1"/>
  <c r="B93" i="11"/>
  <c r="A93" i="11" s="1"/>
  <c r="T95" i="1"/>
  <c r="G93" i="11" s="1"/>
  <c r="U95" i="1"/>
  <c r="F93" i="11" s="1"/>
  <c r="B89" i="11"/>
  <c r="A89" i="11" s="1"/>
  <c r="T91" i="1"/>
  <c r="G89" i="11" s="1"/>
  <c r="U91" i="1"/>
  <c r="F89" i="11" s="1"/>
  <c r="B85" i="11"/>
  <c r="A85" i="11" s="1"/>
  <c r="T87" i="1"/>
  <c r="G85" i="11" s="1"/>
  <c r="U87" i="1"/>
  <c r="F85" i="11" s="1"/>
  <c r="B81" i="11"/>
  <c r="A81" i="11" s="1"/>
  <c r="T83" i="1"/>
  <c r="G81" i="11" s="1"/>
  <c r="U83" i="1"/>
  <c r="F81" i="11" s="1"/>
  <c r="B79" i="11"/>
  <c r="A79" i="11" s="1"/>
  <c r="T81" i="1"/>
  <c r="G79" i="11" s="1"/>
  <c r="U81" i="1"/>
  <c r="F79" i="11" s="1"/>
  <c r="T77" i="1"/>
  <c r="G75" i="11" s="1"/>
  <c r="B75" i="11"/>
  <c r="A75" i="11" s="1"/>
  <c r="U77" i="1"/>
  <c r="F75" i="11" s="1"/>
  <c r="B71" i="11"/>
  <c r="A71" i="11" s="1"/>
  <c r="T73" i="1"/>
  <c r="G71" i="11" s="1"/>
  <c r="U73" i="1"/>
  <c r="F71" i="11" s="1"/>
  <c r="B67" i="11"/>
  <c r="A67" i="11" s="1"/>
  <c r="T69" i="1"/>
  <c r="G67" i="11" s="1"/>
  <c r="U69" i="1"/>
  <c r="F67" i="11" s="1"/>
  <c r="B63" i="11"/>
  <c r="A63" i="11" s="1"/>
  <c r="T65" i="1"/>
  <c r="G63" i="11" s="1"/>
  <c r="U65" i="1"/>
  <c r="F63" i="11" s="1"/>
  <c r="B57" i="11"/>
  <c r="A57" i="11" s="1"/>
  <c r="T59" i="1"/>
  <c r="G57" i="11" s="1"/>
  <c r="U59" i="1"/>
  <c r="F57" i="11" s="1"/>
  <c r="B53" i="11"/>
  <c r="A53" i="11" s="1"/>
  <c r="T55" i="1"/>
  <c r="G53" i="11" s="1"/>
  <c r="U55" i="1"/>
  <c r="F53" i="11" s="1"/>
  <c r="B49" i="11"/>
  <c r="A49" i="11" s="1"/>
  <c r="T51" i="1"/>
  <c r="G49" i="11" s="1"/>
  <c r="U51" i="1"/>
  <c r="F49" i="11" s="1"/>
  <c r="B45" i="11"/>
  <c r="A45" i="11" s="1"/>
  <c r="T47" i="1"/>
  <c r="G45" i="11" s="1"/>
  <c r="U47" i="1"/>
  <c r="F45" i="11" s="1"/>
  <c r="B41" i="11"/>
  <c r="A41" i="11" s="1"/>
  <c r="T43" i="1"/>
  <c r="G41" i="11" s="1"/>
  <c r="U43" i="1"/>
  <c r="F41" i="11" s="1"/>
  <c r="B37" i="11"/>
  <c r="A37" i="11" s="1"/>
  <c r="T39" i="1"/>
  <c r="G37" i="11" s="1"/>
  <c r="U39" i="1"/>
  <c r="F37" i="11" s="1"/>
  <c r="B33" i="11"/>
  <c r="A33" i="11" s="1"/>
  <c r="T35" i="1"/>
  <c r="G33" i="11" s="1"/>
  <c r="U35" i="1"/>
  <c r="F33" i="11" s="1"/>
  <c r="B29" i="11"/>
  <c r="A29" i="11" s="1"/>
  <c r="T31" i="1"/>
  <c r="G29" i="11" s="1"/>
  <c r="U31" i="1"/>
  <c r="F29" i="11" s="1"/>
  <c r="B27" i="11"/>
  <c r="A27" i="11" s="1"/>
  <c r="T29" i="1"/>
  <c r="G27" i="11" s="1"/>
  <c r="U29" i="1"/>
  <c r="F27" i="11" s="1"/>
  <c r="B23" i="11"/>
  <c r="A23" i="11" s="1"/>
  <c r="T25" i="1"/>
  <c r="G23" i="11" s="1"/>
  <c r="U25" i="1"/>
  <c r="F23" i="11" s="1"/>
  <c r="B19" i="11"/>
  <c r="A19" i="11" s="1"/>
  <c r="T21" i="1"/>
  <c r="G19" i="11" s="1"/>
  <c r="U21" i="1"/>
  <c r="F19" i="11" s="1"/>
  <c r="B15" i="11"/>
  <c r="A15" i="11" s="1"/>
  <c r="T17" i="1"/>
  <c r="G15" i="11" s="1"/>
  <c r="U17" i="1"/>
  <c r="F15" i="11" s="1"/>
  <c r="B11" i="11"/>
  <c r="A11" i="11" s="1"/>
  <c r="T13" i="1"/>
  <c r="G11" i="11" s="1"/>
  <c r="U13" i="1"/>
  <c r="F11" i="11" s="1"/>
  <c r="B7" i="11"/>
  <c r="A7" i="11" s="1"/>
  <c r="T9" i="1"/>
  <c r="G7" i="11" s="1"/>
  <c r="U9" i="1"/>
  <c r="F7" i="11" s="1"/>
  <c r="B3" i="11"/>
  <c r="A3" i="11" s="1"/>
  <c r="T5" i="1"/>
  <c r="G3" i="11" s="1"/>
  <c r="U5" i="1"/>
  <c r="F3" i="11" s="1"/>
  <c r="U252" i="1"/>
  <c r="F250" i="11" s="1"/>
  <c r="B250" i="11"/>
  <c r="A250" i="11" s="1"/>
  <c r="U244" i="1"/>
  <c r="F242" i="11" s="1"/>
  <c r="B242" i="11"/>
  <c r="A242" i="11" s="1"/>
  <c r="U240" i="1"/>
  <c r="F238" i="11" s="1"/>
  <c r="B238" i="11"/>
  <c r="A238" i="11" s="1"/>
  <c r="U232" i="1"/>
  <c r="F230" i="11" s="1"/>
  <c r="B230" i="11"/>
  <c r="A230" i="11" s="1"/>
  <c r="U224" i="1"/>
  <c r="F222" i="11" s="1"/>
  <c r="B222" i="11"/>
  <c r="A222" i="11" s="1"/>
  <c r="U216" i="1"/>
  <c r="F214" i="11" s="1"/>
  <c r="B214" i="11"/>
  <c r="A214" i="11" s="1"/>
  <c r="U208" i="1"/>
  <c r="F206" i="11" s="1"/>
  <c r="B206" i="11"/>
  <c r="A206" i="11" s="1"/>
  <c r="U200" i="1"/>
  <c r="F198" i="11" s="1"/>
  <c r="B198" i="11"/>
  <c r="A198" i="11" s="1"/>
  <c r="U192" i="1"/>
  <c r="F190" i="11" s="1"/>
  <c r="B190" i="11"/>
  <c r="A190" i="11" s="1"/>
  <c r="U184" i="1"/>
  <c r="F182" i="11" s="1"/>
  <c r="B182" i="11"/>
  <c r="A182" i="11" s="1"/>
  <c r="U176" i="1"/>
  <c r="F174" i="11" s="1"/>
  <c r="B174" i="11"/>
  <c r="A174" i="11" s="1"/>
  <c r="U168" i="1"/>
  <c r="F166" i="11" s="1"/>
  <c r="B166" i="11"/>
  <c r="A166" i="11" s="1"/>
  <c r="B162" i="11"/>
  <c r="A162" i="11" s="1"/>
  <c r="U164" i="1"/>
  <c r="F162" i="11" s="1"/>
  <c r="B154" i="11"/>
  <c r="A154" i="11" s="1"/>
  <c r="U156" i="1"/>
  <c r="F154" i="11" s="1"/>
  <c r="B146" i="11"/>
  <c r="A146" i="11" s="1"/>
  <c r="U148" i="1"/>
  <c r="F146" i="11" s="1"/>
  <c r="B138" i="11"/>
  <c r="A138" i="11" s="1"/>
  <c r="U140" i="1"/>
  <c r="F138" i="11" s="1"/>
  <c r="B130" i="11"/>
  <c r="A130" i="11" s="1"/>
  <c r="U132" i="1"/>
  <c r="F130" i="11" s="1"/>
  <c r="B122" i="11"/>
  <c r="A122" i="11" s="1"/>
  <c r="U124" i="1"/>
  <c r="F122" i="11" s="1"/>
  <c r="B114" i="11"/>
  <c r="A114" i="11" s="1"/>
  <c r="U116" i="1"/>
  <c r="F114" i="11" s="1"/>
  <c r="B106" i="11"/>
  <c r="A106" i="11" s="1"/>
  <c r="U108" i="1"/>
  <c r="F106" i="11" s="1"/>
  <c r="B102" i="11"/>
  <c r="A102" i="11" s="1"/>
  <c r="U104" i="1"/>
  <c r="F102" i="11" s="1"/>
  <c r="B94" i="11"/>
  <c r="A94" i="11" s="1"/>
  <c r="U96" i="1"/>
  <c r="F94" i="11" s="1"/>
  <c r="B86" i="11"/>
  <c r="A86" i="11" s="1"/>
  <c r="U88" i="1"/>
  <c r="F86" i="11" s="1"/>
  <c r="B78" i="11"/>
  <c r="A78" i="11" s="1"/>
  <c r="U80" i="1"/>
  <c r="F78" i="11" s="1"/>
  <c r="B70" i="11"/>
  <c r="A70" i="11" s="1"/>
  <c r="U72" i="1"/>
  <c r="F70" i="11" s="1"/>
  <c r="B62" i="11"/>
  <c r="A62" i="11" s="1"/>
  <c r="U64" i="1"/>
  <c r="F62" i="11" s="1"/>
  <c r="B54" i="11"/>
  <c r="A54" i="11" s="1"/>
  <c r="U56" i="1"/>
  <c r="F54" i="11" s="1"/>
  <c r="B50" i="11"/>
  <c r="A50" i="11" s="1"/>
  <c r="U52" i="1"/>
  <c r="F50" i="11" s="1"/>
  <c r="B42" i="11"/>
  <c r="A42" i="11" s="1"/>
  <c r="U44" i="1"/>
  <c r="F42" i="11" s="1"/>
  <c r="B34" i="11"/>
  <c r="A34" i="11" s="1"/>
  <c r="U36" i="1"/>
  <c r="F34" i="11" s="1"/>
  <c r="B30" i="11"/>
  <c r="A30" i="11" s="1"/>
  <c r="U32" i="1"/>
  <c r="F30" i="11" s="1"/>
  <c r="B26" i="11"/>
  <c r="A26" i="11" s="1"/>
  <c r="U28" i="1"/>
  <c r="F26" i="11" s="1"/>
  <c r="B22" i="11"/>
  <c r="A22" i="11" s="1"/>
  <c r="U24" i="1"/>
  <c r="F22" i="11" s="1"/>
  <c r="B18" i="11"/>
  <c r="A18" i="11" s="1"/>
  <c r="U20" i="1"/>
  <c r="F18" i="11" s="1"/>
  <c r="U16" i="1"/>
  <c r="F14" i="11" s="1"/>
  <c r="B14" i="11"/>
  <c r="A14" i="11" s="1"/>
  <c r="B10" i="11"/>
  <c r="A10" i="11" s="1"/>
  <c r="U12" i="1"/>
  <c r="F10" i="11" s="1"/>
  <c r="U253" i="1"/>
  <c r="F251" i="11" s="1"/>
  <c r="U213" i="1"/>
  <c r="F211" i="11" s="1"/>
  <c r="T256" i="1"/>
  <c r="G254" i="11" s="1"/>
  <c r="T252" i="1"/>
  <c r="G250" i="11" s="1"/>
  <c r="T248" i="1"/>
  <c r="G246" i="11" s="1"/>
  <c r="T244" i="1"/>
  <c r="G242" i="11" s="1"/>
  <c r="T240" i="1"/>
  <c r="G238" i="11" s="1"/>
  <c r="T236" i="1"/>
  <c r="G234" i="11" s="1"/>
  <c r="T232" i="1"/>
  <c r="G230" i="11" s="1"/>
  <c r="T228" i="1"/>
  <c r="G226" i="11" s="1"/>
  <c r="T224" i="1"/>
  <c r="G222" i="11" s="1"/>
  <c r="T220" i="1"/>
  <c r="G218" i="11" s="1"/>
  <c r="T216" i="1"/>
  <c r="G214" i="11" s="1"/>
  <c r="T212" i="1"/>
  <c r="G210" i="11" s="1"/>
  <c r="T208" i="1"/>
  <c r="G206" i="11" s="1"/>
  <c r="T204" i="1"/>
  <c r="G202" i="11" s="1"/>
  <c r="T200" i="1"/>
  <c r="G198" i="11" s="1"/>
  <c r="T196" i="1"/>
  <c r="G194" i="11" s="1"/>
  <c r="T192" i="1"/>
  <c r="G190" i="11" s="1"/>
  <c r="T188" i="1"/>
  <c r="G186" i="11" s="1"/>
  <c r="T184" i="1"/>
  <c r="G182" i="11" s="1"/>
  <c r="T180" i="1"/>
  <c r="G178" i="11" s="1"/>
  <c r="T176" i="1"/>
  <c r="G174" i="11" s="1"/>
  <c r="T172" i="1"/>
  <c r="G170" i="11" s="1"/>
  <c r="T168" i="1"/>
  <c r="G166" i="11" s="1"/>
  <c r="T164" i="1"/>
  <c r="G162" i="11" s="1"/>
  <c r="T160" i="1"/>
  <c r="G158" i="11" s="1"/>
  <c r="T156" i="1"/>
  <c r="G154" i="11" s="1"/>
  <c r="T152" i="1"/>
  <c r="G150" i="11" s="1"/>
  <c r="T148" i="1"/>
  <c r="G146" i="11" s="1"/>
  <c r="T144" i="1"/>
  <c r="G142" i="11" s="1"/>
  <c r="T140" i="1"/>
  <c r="G138" i="11" s="1"/>
  <c r="T136" i="1"/>
  <c r="G134" i="11" s="1"/>
  <c r="T132" i="1"/>
  <c r="G130" i="11" s="1"/>
  <c r="T128" i="1"/>
  <c r="G126" i="11" s="1"/>
  <c r="T124" i="1"/>
  <c r="G122" i="11" s="1"/>
  <c r="T120" i="1"/>
  <c r="G118" i="11" s="1"/>
  <c r="T116" i="1"/>
  <c r="G114" i="11" s="1"/>
  <c r="T112" i="1"/>
  <c r="G110" i="11" s="1"/>
  <c r="T108" i="1"/>
  <c r="G106" i="11" s="1"/>
  <c r="T104" i="1"/>
  <c r="G102" i="11" s="1"/>
  <c r="T100" i="1"/>
  <c r="G98" i="11" s="1"/>
  <c r="T96" i="1"/>
  <c r="G94" i="11" s="1"/>
  <c r="T92" i="1"/>
  <c r="G90" i="11" s="1"/>
  <c r="T88" i="1"/>
  <c r="G86" i="11" s="1"/>
  <c r="T84" i="1"/>
  <c r="G82" i="11" s="1"/>
  <c r="T80" i="1"/>
  <c r="G78" i="11" s="1"/>
  <c r="T76" i="1"/>
  <c r="G74" i="11" s="1"/>
  <c r="T72" i="1"/>
  <c r="G70" i="11" s="1"/>
  <c r="T68" i="1"/>
  <c r="G66" i="11" s="1"/>
  <c r="T64" i="1"/>
  <c r="G62" i="11" s="1"/>
  <c r="T60" i="1"/>
  <c r="G58" i="11" s="1"/>
  <c r="T56" i="1"/>
  <c r="G54" i="11" s="1"/>
  <c r="T52" i="1"/>
  <c r="G50" i="11" s="1"/>
  <c r="T48" i="1"/>
  <c r="G46" i="11" s="1"/>
  <c r="T44" i="1"/>
  <c r="G42" i="11" s="1"/>
  <c r="T40" i="1"/>
  <c r="G38" i="11" s="1"/>
  <c r="T36" i="1"/>
  <c r="G34" i="11" s="1"/>
  <c r="T32" i="1"/>
  <c r="G30" i="11" s="1"/>
  <c r="T28" i="1"/>
  <c r="G26" i="11" s="1"/>
  <c r="T24" i="1"/>
  <c r="G22" i="11" s="1"/>
  <c r="T20" i="1"/>
  <c r="G18" i="11" s="1"/>
  <c r="T16" i="1"/>
  <c r="G14" i="11" s="1"/>
  <c r="T12" i="1"/>
  <c r="G10" i="11" s="1"/>
  <c r="T8" i="1"/>
  <c r="G6" i="11" s="1"/>
  <c r="U255" i="1"/>
  <c r="F253" i="11" s="1"/>
  <c r="U251" i="1"/>
  <c r="F249" i="11" s="1"/>
  <c r="U247" i="1"/>
  <c r="F245" i="11" s="1"/>
  <c r="U243" i="1"/>
  <c r="F241" i="11" s="1"/>
  <c r="U239" i="1"/>
  <c r="F237" i="11" s="1"/>
  <c r="U235" i="1"/>
  <c r="F233" i="11" s="1"/>
  <c r="U231" i="1"/>
  <c r="F229" i="11" s="1"/>
  <c r="U227" i="1"/>
  <c r="F225" i="11" s="1"/>
  <c r="U223" i="1"/>
  <c r="F221" i="11" s="1"/>
  <c r="U219" i="1"/>
  <c r="F217" i="11" s="1"/>
  <c r="U215" i="1"/>
  <c r="F213" i="11" s="1"/>
  <c r="U211" i="1"/>
  <c r="F209" i="11" s="1"/>
  <c r="U207" i="1"/>
  <c r="F205" i="11" s="1"/>
  <c r="T4" i="1"/>
  <c r="G2" i="11" s="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L14" i="1"/>
  <c r="M14" i="1" s="1"/>
  <c r="N14" i="1" s="1"/>
  <c r="Q18" i="1"/>
  <c r="O30" i="1"/>
  <c r="Q34" i="1"/>
  <c r="Q42" i="1"/>
  <c r="O46" i="1"/>
  <c r="Q50" i="1"/>
  <c r="L54" i="1"/>
  <c r="M54" i="1" s="1"/>
  <c r="N54" i="1" s="1"/>
  <c r="O62" i="1"/>
  <c r="Q66" i="1"/>
  <c r="Q74" i="1"/>
  <c r="L78" i="1"/>
  <c r="M78" i="1" s="1"/>
  <c r="N78" i="1" s="1"/>
  <c r="Q82" i="1"/>
  <c r="L86" i="1"/>
  <c r="M86" i="1" s="1"/>
  <c r="N86" i="1" s="1"/>
  <c r="Q98" i="1"/>
  <c r="Q106" i="1"/>
  <c r="O114" i="1"/>
  <c r="L116" i="1"/>
  <c r="M116" i="1" s="1"/>
  <c r="N116" i="1" s="1"/>
  <c r="O118" i="1"/>
  <c r="O122" i="1"/>
  <c r="O130" i="1"/>
  <c r="L132" i="1"/>
  <c r="M132" i="1" s="1"/>
  <c r="N132" i="1" s="1"/>
  <c r="O134" i="1"/>
  <c r="Q136" i="1"/>
  <c r="O138" i="1"/>
  <c r="O146" i="1"/>
  <c r="L148" i="1"/>
  <c r="M148" i="1" s="1"/>
  <c r="N148" i="1" s="1"/>
  <c r="O150" i="1"/>
  <c r="Q152" i="1"/>
  <c r="O154" i="1"/>
  <c r="O162" i="1"/>
  <c r="O166" i="1"/>
  <c r="Q168" i="1"/>
  <c r="O170" i="1"/>
  <c r="L178" i="1"/>
  <c r="M178" i="1" s="1"/>
  <c r="N178" i="1" s="1"/>
  <c r="O180" i="1"/>
  <c r="Q182" i="1"/>
  <c r="O184" i="1"/>
  <c r="O188" i="1"/>
  <c r="O190" i="1"/>
  <c r="O192" i="1"/>
  <c r="Q194" i="1"/>
  <c r="O196" i="1"/>
  <c r="L198" i="1"/>
  <c r="M198" i="1" s="1"/>
  <c r="N198" i="1" s="1"/>
  <c r="O200" i="1"/>
  <c r="O202" i="1"/>
  <c r="O206" i="1"/>
  <c r="O208" i="1"/>
  <c r="O210" i="1"/>
  <c r="O214" i="1"/>
  <c r="O216" i="1"/>
  <c r="O218" i="1"/>
  <c r="O224" i="1"/>
  <c r="O226" i="1"/>
  <c r="O228" i="1"/>
  <c r="L230" i="1"/>
  <c r="M230" i="1" s="1"/>
  <c r="N230" i="1" s="1"/>
  <c r="O232" i="1"/>
  <c r="O234" i="1"/>
  <c r="Q238" i="1"/>
  <c r="O240" i="1"/>
  <c r="O242" i="1"/>
  <c r="O244" i="1"/>
  <c r="O246" i="1"/>
  <c r="O248" i="1"/>
  <c r="O250" i="1"/>
  <c r="O252" i="1"/>
  <c r="O254" i="1"/>
  <c r="O256" i="1"/>
  <c r="O258" i="1"/>
  <c r="Q6" i="1"/>
  <c r="Z4" i="1"/>
  <c r="AA4" i="1" s="1"/>
  <c r="AB4" i="1" s="1"/>
  <c r="Y4" i="1"/>
  <c r="E2" i="11" s="1"/>
  <c r="X4" i="1"/>
  <c r="D2" i="11" s="1"/>
  <c r="W4" i="1"/>
  <c r="C2" i="11" s="1"/>
  <c r="B2" i="11"/>
  <c r="A2" i="11" s="1"/>
  <c r="AJ4" i="1" l="1"/>
  <c r="AK4" i="1" s="1"/>
  <c r="O126" i="1"/>
  <c r="Q58" i="1"/>
  <c r="O186" i="1"/>
  <c r="O8" i="1"/>
  <c r="O212" i="1"/>
  <c r="L102" i="1"/>
  <c r="M102" i="1" s="1"/>
  <c r="N102" i="1" s="1"/>
  <c r="Q230" i="1"/>
  <c r="O176" i="1"/>
  <c r="O80" i="1"/>
  <c r="Q198" i="1"/>
  <c r="O158" i="1"/>
  <c r="L38" i="1"/>
  <c r="M38" i="1" s="1"/>
  <c r="N38" i="1" s="1"/>
  <c r="O5" i="1"/>
  <c r="Q172" i="1"/>
  <c r="H170" i="11"/>
  <c r="O164" i="1"/>
  <c r="H162" i="11"/>
  <c r="O156" i="1"/>
  <c r="H154" i="11"/>
  <c r="O140" i="1"/>
  <c r="H138" i="11"/>
  <c r="O120" i="1"/>
  <c r="H118" i="11"/>
  <c r="O96" i="1"/>
  <c r="H94" i="11"/>
  <c r="O88" i="1"/>
  <c r="H86" i="11"/>
  <c r="O72" i="1"/>
  <c r="H70" i="11"/>
  <c r="O64" i="1"/>
  <c r="H62" i="11"/>
  <c r="O56" i="1"/>
  <c r="H54" i="11"/>
  <c r="O40" i="1"/>
  <c r="H38" i="11"/>
  <c r="O32" i="1"/>
  <c r="H30" i="11"/>
  <c r="Q24" i="1"/>
  <c r="H22" i="11"/>
  <c r="O20" i="1"/>
  <c r="H18" i="11"/>
  <c r="O16" i="1"/>
  <c r="H14" i="11"/>
  <c r="O236" i="1"/>
  <c r="O220" i="1"/>
  <c r="O204" i="1"/>
  <c r="L194" i="1"/>
  <c r="M194" i="1" s="1"/>
  <c r="N194" i="1" s="1"/>
  <c r="L182" i="1"/>
  <c r="M182" i="1" s="1"/>
  <c r="N182" i="1" s="1"/>
  <c r="O174" i="1"/>
  <c r="L164" i="1"/>
  <c r="M164" i="1" s="1"/>
  <c r="N164" i="1" s="1"/>
  <c r="O142" i="1"/>
  <c r="Q120" i="1"/>
  <c r="S120" i="1" s="1"/>
  <c r="O110" i="1"/>
  <c r="Q90" i="1"/>
  <c r="S90" i="1" s="1"/>
  <c r="L70" i="1"/>
  <c r="M70" i="1" s="1"/>
  <c r="N70" i="1" s="1"/>
  <c r="O48" i="1"/>
  <c r="Q26" i="1"/>
  <c r="O257" i="1"/>
  <c r="H255" i="11"/>
  <c r="O255" i="1"/>
  <c r="H253" i="11"/>
  <c r="O253" i="1"/>
  <c r="H251" i="11"/>
  <c r="O251" i="1"/>
  <c r="H249" i="11"/>
  <c r="O249" i="1"/>
  <c r="H247" i="11"/>
  <c r="O247" i="1"/>
  <c r="H245" i="11"/>
  <c r="O245" i="1"/>
  <c r="H243" i="11"/>
  <c r="O243" i="1"/>
  <c r="H241" i="11"/>
  <c r="O241" i="1"/>
  <c r="H239" i="11"/>
  <c r="L239" i="1"/>
  <c r="M239" i="1" s="1"/>
  <c r="N239" i="1" s="1"/>
  <c r="H237" i="11"/>
  <c r="L237" i="1"/>
  <c r="M237" i="1" s="1"/>
  <c r="N237" i="1" s="1"/>
  <c r="H235" i="11"/>
  <c r="Q235" i="1"/>
  <c r="H233" i="11"/>
  <c r="O233" i="1"/>
  <c r="H231" i="11"/>
  <c r="O231" i="1"/>
  <c r="H229" i="11"/>
  <c r="Q229" i="1"/>
  <c r="H227" i="11"/>
  <c r="Q227" i="1"/>
  <c r="H225" i="11"/>
  <c r="O225" i="1"/>
  <c r="H223" i="11"/>
  <c r="L223" i="1"/>
  <c r="M223" i="1" s="1"/>
  <c r="N223" i="1" s="1"/>
  <c r="H221" i="11"/>
  <c r="L221" i="1"/>
  <c r="M221" i="1" s="1"/>
  <c r="N221" i="1" s="1"/>
  <c r="H219" i="11"/>
  <c r="H217" i="11"/>
  <c r="L217" i="1"/>
  <c r="M217" i="1" s="1"/>
  <c r="N217" i="1" s="1"/>
  <c r="H215" i="11"/>
  <c r="H213" i="11"/>
  <c r="L213" i="1"/>
  <c r="M213" i="1" s="1"/>
  <c r="N213" i="1" s="1"/>
  <c r="H211" i="11"/>
  <c r="H209" i="11"/>
  <c r="L209" i="1"/>
  <c r="M209" i="1" s="1"/>
  <c r="N209" i="1" s="1"/>
  <c r="H207" i="11"/>
  <c r="H205" i="11"/>
  <c r="L205" i="1"/>
  <c r="M205" i="1" s="1"/>
  <c r="N205" i="1" s="1"/>
  <c r="H203" i="11"/>
  <c r="H201" i="11"/>
  <c r="H197" i="11"/>
  <c r="H189" i="11"/>
  <c r="H181" i="11"/>
  <c r="O175" i="1"/>
  <c r="H173" i="11"/>
  <c r="Q173" i="1"/>
  <c r="H171" i="11"/>
  <c r="Q169" i="1"/>
  <c r="H167" i="11"/>
  <c r="Q165" i="1"/>
  <c r="H163" i="11"/>
  <c r="Q161" i="1"/>
  <c r="H159" i="11"/>
  <c r="J87" i="11"/>
  <c r="H87" i="11"/>
  <c r="J85" i="11"/>
  <c r="H85" i="11"/>
  <c r="J83" i="11"/>
  <c r="H83" i="11"/>
  <c r="J81" i="11"/>
  <c r="H81" i="11"/>
  <c r="J79" i="11"/>
  <c r="H79" i="11"/>
  <c r="J77" i="11"/>
  <c r="H77" i="11"/>
  <c r="J75" i="11"/>
  <c r="H75" i="11"/>
  <c r="J73" i="11"/>
  <c r="H73" i="11"/>
  <c r="J71" i="11"/>
  <c r="H71" i="11"/>
  <c r="J69" i="11"/>
  <c r="H69" i="11"/>
  <c r="J67" i="11"/>
  <c r="H67" i="11"/>
  <c r="J65" i="11"/>
  <c r="H65" i="11"/>
  <c r="J63" i="11"/>
  <c r="H63" i="11"/>
  <c r="J61" i="11"/>
  <c r="H61" i="11"/>
  <c r="J59" i="11"/>
  <c r="H59" i="11"/>
  <c r="J57" i="11"/>
  <c r="H57" i="11"/>
  <c r="J55" i="11"/>
  <c r="H55" i="11"/>
  <c r="J53" i="11"/>
  <c r="H53" i="11"/>
  <c r="J51" i="11"/>
  <c r="H51" i="11"/>
  <c r="J49" i="11"/>
  <c r="H49" i="11"/>
  <c r="J47" i="11"/>
  <c r="H47" i="11"/>
  <c r="J45" i="11"/>
  <c r="H45" i="11"/>
  <c r="J43" i="11"/>
  <c r="H43" i="11"/>
  <c r="J41" i="11"/>
  <c r="H41" i="11"/>
  <c r="J39" i="11"/>
  <c r="H39" i="11"/>
  <c r="J37" i="11"/>
  <c r="H37" i="11"/>
  <c r="J35" i="11"/>
  <c r="H35" i="11"/>
  <c r="J33" i="11"/>
  <c r="H33" i="11"/>
  <c r="J31" i="11"/>
  <c r="H31" i="11"/>
  <c r="J29" i="11"/>
  <c r="H29" i="11"/>
  <c r="J27" i="11"/>
  <c r="H27" i="11"/>
  <c r="J25" i="11"/>
  <c r="H25" i="11"/>
  <c r="J23" i="11"/>
  <c r="H23" i="11"/>
  <c r="J21" i="11"/>
  <c r="H21" i="11"/>
  <c r="J19" i="11"/>
  <c r="H19" i="11"/>
  <c r="J17" i="11"/>
  <c r="H17" i="11"/>
  <c r="J15" i="11"/>
  <c r="H15" i="11"/>
  <c r="J13" i="11"/>
  <c r="H13" i="11"/>
  <c r="J11" i="11"/>
  <c r="H11" i="11"/>
  <c r="J9" i="11"/>
  <c r="H9" i="11"/>
  <c r="H254" i="11"/>
  <c r="H250" i="11"/>
  <c r="H246" i="11"/>
  <c r="H242" i="11"/>
  <c r="H238" i="11"/>
  <c r="H230" i="11"/>
  <c r="H226" i="11"/>
  <c r="H222" i="11"/>
  <c r="H214" i="11"/>
  <c r="H206" i="11"/>
  <c r="H198" i="11"/>
  <c r="H194" i="11"/>
  <c r="H190" i="11"/>
  <c r="H186" i="11"/>
  <c r="H182" i="11"/>
  <c r="H178" i="11"/>
  <c r="H168" i="11"/>
  <c r="H160" i="11"/>
  <c r="H152" i="11"/>
  <c r="H144" i="11"/>
  <c r="H136" i="11"/>
  <c r="H128" i="11"/>
  <c r="H120" i="11"/>
  <c r="H112" i="11"/>
  <c r="H104" i="11"/>
  <c r="H96" i="11"/>
  <c r="H80" i="11"/>
  <c r="H72" i="11"/>
  <c r="H64" i="11"/>
  <c r="H48" i="11"/>
  <c r="H40" i="11"/>
  <c r="H32" i="11"/>
  <c r="H16" i="11"/>
  <c r="O168" i="1"/>
  <c r="H166" i="11"/>
  <c r="O160" i="1"/>
  <c r="H158" i="11"/>
  <c r="O152" i="1"/>
  <c r="H150" i="11"/>
  <c r="O148" i="1"/>
  <c r="P148" i="1" s="1"/>
  <c r="H146" i="11"/>
  <c r="O144" i="1"/>
  <c r="H142" i="11"/>
  <c r="O136" i="1"/>
  <c r="H134" i="11"/>
  <c r="O132" i="1"/>
  <c r="P132" i="1" s="1"/>
  <c r="H130" i="11"/>
  <c r="O128" i="1"/>
  <c r="H126" i="11"/>
  <c r="O124" i="1"/>
  <c r="H122" i="11"/>
  <c r="O116" i="1"/>
  <c r="P116" i="1" s="1"/>
  <c r="H114" i="11"/>
  <c r="O112" i="1"/>
  <c r="H110" i="11"/>
  <c r="Q108" i="1"/>
  <c r="H106" i="11"/>
  <c r="O104" i="1"/>
  <c r="H102" i="11"/>
  <c r="O12" i="1"/>
  <c r="H10" i="11"/>
  <c r="H256" i="11"/>
  <c r="H252" i="11"/>
  <c r="H248" i="11"/>
  <c r="H244" i="11"/>
  <c r="H240" i="11"/>
  <c r="H236" i="11"/>
  <c r="H232" i="11"/>
  <c r="H228" i="11"/>
  <c r="H224" i="11"/>
  <c r="H220" i="11"/>
  <c r="H216" i="11"/>
  <c r="H212" i="11"/>
  <c r="H208" i="11"/>
  <c r="H204" i="11"/>
  <c r="H200" i="11"/>
  <c r="H196" i="11"/>
  <c r="H192" i="11"/>
  <c r="H188" i="11"/>
  <c r="H180" i="11"/>
  <c r="H176" i="11"/>
  <c r="H164" i="11"/>
  <c r="H156" i="11"/>
  <c r="H148" i="11"/>
  <c r="H132" i="11"/>
  <c r="H116" i="11"/>
  <c r="H92" i="11"/>
  <c r="H84" i="11"/>
  <c r="H76" i="11"/>
  <c r="H60" i="11"/>
  <c r="H52" i="11"/>
  <c r="H44" i="11"/>
  <c r="H28" i="11"/>
  <c r="H12" i="11"/>
  <c r="H4" i="11"/>
  <c r="J7" i="11"/>
  <c r="H7" i="11"/>
  <c r="J5" i="11"/>
  <c r="H5" i="11"/>
  <c r="L238" i="1"/>
  <c r="M238" i="1" s="1"/>
  <c r="N238" i="1" s="1"/>
  <c r="L222" i="1"/>
  <c r="M222" i="1" s="1"/>
  <c r="N222" i="1" s="1"/>
  <c r="Q200" i="1"/>
  <c r="Q188" i="1"/>
  <c r="L184" i="1"/>
  <c r="M184" i="1" s="1"/>
  <c r="N184" i="1" s="1"/>
  <c r="P184" i="1" s="1"/>
  <c r="Q178" i="1"/>
  <c r="L172" i="1"/>
  <c r="M172" i="1" s="1"/>
  <c r="N172" i="1" s="1"/>
  <c r="Q160" i="1"/>
  <c r="S160" i="1" s="1"/>
  <c r="L156" i="1"/>
  <c r="M156" i="1" s="1"/>
  <c r="N156" i="1" s="1"/>
  <c r="Q144" i="1"/>
  <c r="S144" i="1" s="1"/>
  <c r="L140" i="1"/>
  <c r="M140" i="1" s="1"/>
  <c r="N140" i="1" s="1"/>
  <c r="Q128" i="1"/>
  <c r="S128" i="1" s="1"/>
  <c r="L124" i="1"/>
  <c r="M124" i="1" s="1"/>
  <c r="N124" i="1" s="1"/>
  <c r="Q112" i="1"/>
  <c r="S112" i="1" s="1"/>
  <c r="L231" i="1"/>
  <c r="M231" i="1" s="1"/>
  <c r="N231" i="1" s="1"/>
  <c r="L229" i="1"/>
  <c r="M229" i="1" s="1"/>
  <c r="N229" i="1" s="1"/>
  <c r="O239" i="1"/>
  <c r="Q237" i="1"/>
  <c r="O223" i="1"/>
  <c r="Q221" i="1"/>
  <c r="O191" i="1"/>
  <c r="Q222" i="1"/>
  <c r="L200" i="1"/>
  <c r="M200" i="1" s="1"/>
  <c r="N200" i="1" s="1"/>
  <c r="P200" i="1" s="1"/>
  <c r="L188" i="1"/>
  <c r="M188" i="1" s="1"/>
  <c r="N188" i="1" s="1"/>
  <c r="P188" i="1" s="1"/>
  <c r="Q184" i="1"/>
  <c r="L168" i="1"/>
  <c r="M168" i="1" s="1"/>
  <c r="N168" i="1" s="1"/>
  <c r="Q164" i="1"/>
  <c r="S164" i="1" s="1"/>
  <c r="L160" i="1"/>
  <c r="M160" i="1" s="1"/>
  <c r="N160" i="1" s="1"/>
  <c r="Q156" i="1"/>
  <c r="S156" i="1" s="1"/>
  <c r="L152" i="1"/>
  <c r="M152" i="1" s="1"/>
  <c r="N152" i="1" s="1"/>
  <c r="Q148" i="1"/>
  <c r="L144" i="1"/>
  <c r="M144" i="1" s="1"/>
  <c r="N144" i="1" s="1"/>
  <c r="Q140" i="1"/>
  <c r="L136" i="1"/>
  <c r="M136" i="1" s="1"/>
  <c r="N136" i="1" s="1"/>
  <c r="Q132" i="1"/>
  <c r="S132" i="1" s="1"/>
  <c r="L128" i="1"/>
  <c r="M128" i="1" s="1"/>
  <c r="N128" i="1" s="1"/>
  <c r="Q124" i="1"/>
  <c r="L120" i="1"/>
  <c r="M120" i="1" s="1"/>
  <c r="N120" i="1" s="1"/>
  <c r="Q116" i="1"/>
  <c r="S116" i="1" s="1"/>
  <c r="L112" i="1"/>
  <c r="M112" i="1" s="1"/>
  <c r="N112" i="1" s="1"/>
  <c r="L94" i="1"/>
  <c r="M94" i="1" s="1"/>
  <c r="N94" i="1" s="1"/>
  <c r="L62" i="1"/>
  <c r="M62" i="1" s="1"/>
  <c r="N62" i="1" s="1"/>
  <c r="P62" i="1" s="1"/>
  <c r="L46" i="1"/>
  <c r="M46" i="1" s="1"/>
  <c r="N46" i="1" s="1"/>
  <c r="P46" i="1" s="1"/>
  <c r="L30" i="1"/>
  <c r="M30" i="1" s="1"/>
  <c r="N30" i="1" s="1"/>
  <c r="P30" i="1" s="1"/>
  <c r="O24" i="1"/>
  <c r="Q219" i="1"/>
  <c r="Q215" i="1"/>
  <c r="Q211" i="1"/>
  <c r="Q207" i="1"/>
  <c r="Q203" i="1"/>
  <c r="O199" i="1"/>
  <c r="O183" i="1"/>
  <c r="J256" i="11"/>
  <c r="L258" i="1"/>
  <c r="M258" i="1" s="1"/>
  <c r="N258" i="1" s="1"/>
  <c r="P258" i="1" s="1"/>
  <c r="Q258" i="1"/>
  <c r="L256" i="1"/>
  <c r="M256" i="1" s="1"/>
  <c r="N256" i="1" s="1"/>
  <c r="P256" i="1" s="1"/>
  <c r="Q256" i="1"/>
  <c r="J252" i="11"/>
  <c r="L254" i="1"/>
  <c r="M254" i="1" s="1"/>
  <c r="N254" i="1" s="1"/>
  <c r="P254" i="1" s="1"/>
  <c r="Q254" i="1"/>
  <c r="L252" i="1"/>
  <c r="M252" i="1" s="1"/>
  <c r="N252" i="1" s="1"/>
  <c r="P252" i="1" s="1"/>
  <c r="Q252" i="1"/>
  <c r="J248" i="11"/>
  <c r="L250" i="1"/>
  <c r="M250" i="1" s="1"/>
  <c r="N250" i="1" s="1"/>
  <c r="P250" i="1" s="1"/>
  <c r="Q250" i="1"/>
  <c r="L248" i="1"/>
  <c r="M248" i="1" s="1"/>
  <c r="N248" i="1" s="1"/>
  <c r="P248" i="1" s="1"/>
  <c r="Q248" i="1"/>
  <c r="J244" i="11"/>
  <c r="L246" i="1"/>
  <c r="M246" i="1" s="1"/>
  <c r="N246" i="1" s="1"/>
  <c r="P246" i="1" s="1"/>
  <c r="Q246" i="1"/>
  <c r="L244" i="1"/>
  <c r="M244" i="1" s="1"/>
  <c r="N244" i="1" s="1"/>
  <c r="P244" i="1" s="1"/>
  <c r="Q244" i="1"/>
  <c r="J240" i="11"/>
  <c r="L242" i="1"/>
  <c r="M242" i="1" s="1"/>
  <c r="N242" i="1" s="1"/>
  <c r="P242" i="1" s="1"/>
  <c r="Q242" i="1"/>
  <c r="L240" i="1"/>
  <c r="M240" i="1" s="1"/>
  <c r="N240" i="1" s="1"/>
  <c r="P240" i="1" s="1"/>
  <c r="Q240" i="1"/>
  <c r="J236" i="11"/>
  <c r="O238" i="1"/>
  <c r="L236" i="1"/>
  <c r="M236" i="1" s="1"/>
  <c r="N236" i="1" s="1"/>
  <c r="Q236" i="1"/>
  <c r="J232" i="11"/>
  <c r="L234" i="1"/>
  <c r="M234" i="1" s="1"/>
  <c r="N234" i="1" s="1"/>
  <c r="P234" i="1" s="1"/>
  <c r="Q234" i="1"/>
  <c r="L232" i="1"/>
  <c r="M232" i="1" s="1"/>
  <c r="N232" i="1" s="1"/>
  <c r="P232" i="1" s="1"/>
  <c r="Q232" i="1"/>
  <c r="J228" i="11"/>
  <c r="O230" i="1"/>
  <c r="P230" i="1" s="1"/>
  <c r="L228" i="1"/>
  <c r="M228" i="1" s="1"/>
  <c r="N228" i="1" s="1"/>
  <c r="P228" i="1" s="1"/>
  <c r="Q228" i="1"/>
  <c r="J224" i="11"/>
  <c r="L226" i="1"/>
  <c r="M226" i="1" s="1"/>
  <c r="N226" i="1" s="1"/>
  <c r="P226" i="1" s="1"/>
  <c r="Q226" i="1"/>
  <c r="L224" i="1"/>
  <c r="M224" i="1" s="1"/>
  <c r="N224" i="1" s="1"/>
  <c r="P224" i="1" s="1"/>
  <c r="Q224" i="1"/>
  <c r="J220" i="11"/>
  <c r="O222" i="1"/>
  <c r="L220" i="1"/>
  <c r="M220" i="1" s="1"/>
  <c r="N220" i="1" s="1"/>
  <c r="Q220" i="1"/>
  <c r="J216" i="11"/>
  <c r="L218" i="1"/>
  <c r="M218" i="1" s="1"/>
  <c r="N218" i="1" s="1"/>
  <c r="P218" i="1" s="1"/>
  <c r="Q218" i="1"/>
  <c r="L216" i="1"/>
  <c r="M216" i="1" s="1"/>
  <c r="N216" i="1" s="1"/>
  <c r="P216" i="1" s="1"/>
  <c r="Q216" i="1"/>
  <c r="J212" i="11"/>
  <c r="L214" i="1"/>
  <c r="M214" i="1" s="1"/>
  <c r="N214" i="1" s="1"/>
  <c r="P214" i="1" s="1"/>
  <c r="Q214" i="1"/>
  <c r="L212" i="1"/>
  <c r="M212" i="1" s="1"/>
  <c r="N212" i="1" s="1"/>
  <c r="Q212" i="1"/>
  <c r="J208" i="11"/>
  <c r="L210" i="1"/>
  <c r="M210" i="1" s="1"/>
  <c r="N210" i="1" s="1"/>
  <c r="P210" i="1" s="1"/>
  <c r="Q210" i="1"/>
  <c r="L208" i="1"/>
  <c r="M208" i="1" s="1"/>
  <c r="N208" i="1" s="1"/>
  <c r="P208" i="1" s="1"/>
  <c r="Q208" i="1"/>
  <c r="J204" i="11"/>
  <c r="L206" i="1"/>
  <c r="M206" i="1" s="1"/>
  <c r="N206" i="1" s="1"/>
  <c r="P206" i="1" s="1"/>
  <c r="Q206" i="1"/>
  <c r="L204" i="1"/>
  <c r="M204" i="1" s="1"/>
  <c r="N204" i="1" s="1"/>
  <c r="Q204" i="1"/>
  <c r="J200" i="11"/>
  <c r="L202" i="1"/>
  <c r="M202" i="1" s="1"/>
  <c r="N202" i="1" s="1"/>
  <c r="P202" i="1" s="1"/>
  <c r="Q202" i="1"/>
  <c r="J196" i="11"/>
  <c r="O198" i="1"/>
  <c r="P198" i="1" s="1"/>
  <c r="L196" i="1"/>
  <c r="M196" i="1" s="1"/>
  <c r="N196" i="1" s="1"/>
  <c r="P196" i="1" s="1"/>
  <c r="Q196" i="1"/>
  <c r="J192" i="11"/>
  <c r="O194" i="1"/>
  <c r="L192" i="1"/>
  <c r="M192" i="1" s="1"/>
  <c r="N192" i="1" s="1"/>
  <c r="P192" i="1" s="1"/>
  <c r="Q192" i="1"/>
  <c r="J188" i="11"/>
  <c r="L190" i="1"/>
  <c r="M190" i="1" s="1"/>
  <c r="N190" i="1" s="1"/>
  <c r="P190" i="1" s="1"/>
  <c r="Q190" i="1"/>
  <c r="J184" i="11"/>
  <c r="L186" i="1"/>
  <c r="M186" i="1" s="1"/>
  <c r="N186" i="1" s="1"/>
  <c r="Q186" i="1"/>
  <c r="J180" i="11"/>
  <c r="O182" i="1"/>
  <c r="L180" i="1"/>
  <c r="M180" i="1" s="1"/>
  <c r="N180" i="1" s="1"/>
  <c r="P180" i="1" s="1"/>
  <c r="Q180" i="1"/>
  <c r="J176" i="11"/>
  <c r="O178" i="1"/>
  <c r="P178" i="1" s="1"/>
  <c r="L176" i="1"/>
  <c r="M176" i="1" s="1"/>
  <c r="N176" i="1" s="1"/>
  <c r="Q176" i="1"/>
  <c r="L174" i="1"/>
  <c r="M174" i="1" s="1"/>
  <c r="N174" i="1" s="1"/>
  <c r="P174" i="1" s="1"/>
  <c r="Q174" i="1"/>
  <c r="O172" i="1"/>
  <c r="P172" i="1" s="1"/>
  <c r="J168" i="11"/>
  <c r="L170" i="1"/>
  <c r="M170" i="1" s="1"/>
  <c r="N170" i="1" s="1"/>
  <c r="P170" i="1" s="1"/>
  <c r="Q170" i="1"/>
  <c r="J164" i="11"/>
  <c r="L166" i="1"/>
  <c r="M166" i="1" s="1"/>
  <c r="N166" i="1" s="1"/>
  <c r="P166" i="1" s="1"/>
  <c r="Q166" i="1"/>
  <c r="J160" i="11"/>
  <c r="L162" i="1"/>
  <c r="M162" i="1" s="1"/>
  <c r="N162" i="1" s="1"/>
  <c r="P162" i="1" s="1"/>
  <c r="Q162" i="1"/>
  <c r="J156" i="11"/>
  <c r="L158" i="1"/>
  <c r="M158" i="1" s="1"/>
  <c r="N158" i="1" s="1"/>
  <c r="Q158" i="1"/>
  <c r="J152" i="11"/>
  <c r="L154" i="1"/>
  <c r="M154" i="1" s="1"/>
  <c r="N154" i="1" s="1"/>
  <c r="P154" i="1" s="1"/>
  <c r="Q154" i="1"/>
  <c r="J148" i="11"/>
  <c r="L150" i="1"/>
  <c r="M150" i="1" s="1"/>
  <c r="N150" i="1" s="1"/>
  <c r="P150" i="1" s="1"/>
  <c r="Q150" i="1"/>
  <c r="J144" i="11"/>
  <c r="L146" i="1"/>
  <c r="M146" i="1" s="1"/>
  <c r="N146" i="1" s="1"/>
  <c r="P146" i="1" s="1"/>
  <c r="Q146" i="1"/>
  <c r="J140" i="11"/>
  <c r="L142" i="1"/>
  <c r="M142" i="1" s="1"/>
  <c r="N142" i="1" s="1"/>
  <c r="Q142" i="1"/>
  <c r="J136" i="11"/>
  <c r="L138" i="1"/>
  <c r="M138" i="1" s="1"/>
  <c r="N138" i="1" s="1"/>
  <c r="P138" i="1" s="1"/>
  <c r="Q138" i="1"/>
  <c r="S138" i="1" s="1"/>
  <c r="I132" i="11"/>
  <c r="L134" i="1"/>
  <c r="M134" i="1" s="1"/>
  <c r="N134" i="1" s="1"/>
  <c r="P134" i="1" s="1"/>
  <c r="Q134" i="1"/>
  <c r="J128" i="11"/>
  <c r="L130" i="1"/>
  <c r="M130" i="1" s="1"/>
  <c r="N130" i="1" s="1"/>
  <c r="P130" i="1" s="1"/>
  <c r="Q130" i="1"/>
  <c r="I124" i="11"/>
  <c r="L126" i="1"/>
  <c r="M126" i="1" s="1"/>
  <c r="N126" i="1" s="1"/>
  <c r="Q126" i="1"/>
  <c r="J120" i="11"/>
  <c r="L122" i="1"/>
  <c r="M122" i="1" s="1"/>
  <c r="N122" i="1" s="1"/>
  <c r="P122" i="1" s="1"/>
  <c r="Q122" i="1"/>
  <c r="I116" i="11"/>
  <c r="L118" i="1"/>
  <c r="M118" i="1" s="1"/>
  <c r="N118" i="1" s="1"/>
  <c r="P118" i="1" s="1"/>
  <c r="Q118" i="1"/>
  <c r="J112" i="11"/>
  <c r="L114" i="1"/>
  <c r="M114" i="1" s="1"/>
  <c r="N114" i="1" s="1"/>
  <c r="P114" i="1" s="1"/>
  <c r="Q114" i="1"/>
  <c r="I108" i="11"/>
  <c r="L110" i="1"/>
  <c r="M110" i="1" s="1"/>
  <c r="N110" i="1" s="1"/>
  <c r="Q110" i="1"/>
  <c r="L108" i="1"/>
  <c r="M108" i="1" s="1"/>
  <c r="N108" i="1" s="1"/>
  <c r="O108" i="1"/>
  <c r="J104" i="11"/>
  <c r="O106" i="1"/>
  <c r="L106" i="1"/>
  <c r="M106" i="1" s="1"/>
  <c r="N106" i="1" s="1"/>
  <c r="L104" i="1"/>
  <c r="M104" i="1" s="1"/>
  <c r="N104" i="1" s="1"/>
  <c r="Q104" i="1"/>
  <c r="S104" i="1" s="1"/>
  <c r="I100" i="11"/>
  <c r="O102" i="1"/>
  <c r="Q102" i="1"/>
  <c r="L100" i="1"/>
  <c r="M100" i="1" s="1"/>
  <c r="N100" i="1" s="1"/>
  <c r="Q100" i="1"/>
  <c r="O100" i="1"/>
  <c r="J96" i="11"/>
  <c r="O98" i="1"/>
  <c r="L98" i="1"/>
  <c r="M98" i="1" s="1"/>
  <c r="N98" i="1" s="1"/>
  <c r="L96" i="1"/>
  <c r="M96" i="1" s="1"/>
  <c r="N96" i="1" s="1"/>
  <c r="P96" i="1" s="1"/>
  <c r="Q96" i="1"/>
  <c r="J92" i="11"/>
  <c r="O94" i="1"/>
  <c r="Q94" i="1"/>
  <c r="L92" i="1"/>
  <c r="M92" i="1" s="1"/>
  <c r="N92" i="1" s="1"/>
  <c r="Q92" i="1"/>
  <c r="O92" i="1"/>
  <c r="O90" i="1"/>
  <c r="L90" i="1"/>
  <c r="M90" i="1" s="1"/>
  <c r="N90" i="1" s="1"/>
  <c r="L88" i="1"/>
  <c r="M88" i="1" s="1"/>
  <c r="N88" i="1" s="1"/>
  <c r="Q88" i="1"/>
  <c r="J84" i="11"/>
  <c r="O86" i="1"/>
  <c r="P86" i="1" s="1"/>
  <c r="Q86" i="1"/>
  <c r="L84" i="1"/>
  <c r="M84" i="1" s="1"/>
  <c r="N84" i="1" s="1"/>
  <c r="Q84" i="1"/>
  <c r="O84" i="1"/>
  <c r="O82" i="1"/>
  <c r="L82" i="1"/>
  <c r="M82" i="1" s="1"/>
  <c r="N82" i="1" s="1"/>
  <c r="L80" i="1"/>
  <c r="M80" i="1" s="1"/>
  <c r="N80" i="1" s="1"/>
  <c r="Q80" i="1"/>
  <c r="J76" i="11"/>
  <c r="O78" i="1"/>
  <c r="P78" i="1" s="1"/>
  <c r="Q78" i="1"/>
  <c r="L76" i="1"/>
  <c r="M76" i="1" s="1"/>
  <c r="N76" i="1" s="1"/>
  <c r="Q76" i="1"/>
  <c r="O76" i="1"/>
  <c r="O74" i="1"/>
  <c r="L74" i="1"/>
  <c r="M74" i="1" s="1"/>
  <c r="N74" i="1" s="1"/>
  <c r="L72" i="1"/>
  <c r="M72" i="1" s="1"/>
  <c r="N72" i="1" s="1"/>
  <c r="Q72" i="1"/>
  <c r="J68" i="11"/>
  <c r="O70" i="1"/>
  <c r="Q70" i="1"/>
  <c r="L68" i="1"/>
  <c r="M68" i="1" s="1"/>
  <c r="N68" i="1" s="1"/>
  <c r="Q68" i="1"/>
  <c r="O68" i="1"/>
  <c r="O66" i="1"/>
  <c r="L66" i="1"/>
  <c r="M66" i="1" s="1"/>
  <c r="N66" i="1" s="1"/>
  <c r="O58" i="1"/>
  <c r="O54" i="1"/>
  <c r="P54" i="1" s="1"/>
  <c r="O50" i="1"/>
  <c r="L48" i="1"/>
  <c r="M48" i="1" s="1"/>
  <c r="N48" i="1" s="1"/>
  <c r="Q48" i="1"/>
  <c r="L44" i="1"/>
  <c r="M44" i="1" s="1"/>
  <c r="N44" i="1" s="1"/>
  <c r="Q44" i="1"/>
  <c r="O38" i="1"/>
  <c r="L36" i="1"/>
  <c r="M36" i="1" s="1"/>
  <c r="N36" i="1" s="1"/>
  <c r="Q36" i="1"/>
  <c r="L32" i="1"/>
  <c r="M32" i="1" s="1"/>
  <c r="N32" i="1" s="1"/>
  <c r="Q32" i="1"/>
  <c r="O22" i="1"/>
  <c r="Q22" i="1"/>
  <c r="O18" i="1"/>
  <c r="L18" i="1"/>
  <c r="M18" i="1" s="1"/>
  <c r="N18" i="1" s="1"/>
  <c r="O14" i="1"/>
  <c r="P14" i="1" s="1"/>
  <c r="Q14" i="1"/>
  <c r="O10" i="1"/>
  <c r="L10" i="1"/>
  <c r="M10" i="1" s="1"/>
  <c r="N10" i="1" s="1"/>
  <c r="L64" i="1"/>
  <c r="M64" i="1" s="1"/>
  <c r="N64" i="1" s="1"/>
  <c r="Q64" i="1"/>
  <c r="L60" i="1"/>
  <c r="M60" i="1" s="1"/>
  <c r="N60" i="1" s="1"/>
  <c r="Q60" i="1"/>
  <c r="L56" i="1"/>
  <c r="M56" i="1" s="1"/>
  <c r="N56" i="1" s="1"/>
  <c r="Q56" i="1"/>
  <c r="L52" i="1"/>
  <c r="M52" i="1" s="1"/>
  <c r="N52" i="1" s="1"/>
  <c r="Q52" i="1"/>
  <c r="O42" i="1"/>
  <c r="L40" i="1"/>
  <c r="M40" i="1" s="1"/>
  <c r="N40" i="1" s="1"/>
  <c r="Q40" i="1"/>
  <c r="O34" i="1"/>
  <c r="L28" i="1"/>
  <c r="M28" i="1" s="1"/>
  <c r="N28" i="1" s="1"/>
  <c r="Q28" i="1"/>
  <c r="O26" i="1"/>
  <c r="Q62" i="1"/>
  <c r="O60" i="1"/>
  <c r="L58" i="1"/>
  <c r="M58" i="1" s="1"/>
  <c r="N58" i="1" s="1"/>
  <c r="Q54" i="1"/>
  <c r="O52" i="1"/>
  <c r="L50" i="1"/>
  <c r="M50" i="1" s="1"/>
  <c r="N50" i="1" s="1"/>
  <c r="Q46" i="1"/>
  <c r="O44" i="1"/>
  <c r="L42" i="1"/>
  <c r="M42" i="1" s="1"/>
  <c r="N42" i="1" s="1"/>
  <c r="Q38" i="1"/>
  <c r="O36" i="1"/>
  <c r="L34" i="1"/>
  <c r="M34" i="1" s="1"/>
  <c r="N34" i="1" s="1"/>
  <c r="Q30" i="1"/>
  <c r="O28" i="1"/>
  <c r="L26" i="1"/>
  <c r="M26" i="1" s="1"/>
  <c r="N26" i="1" s="1"/>
  <c r="L22" i="1"/>
  <c r="M22" i="1" s="1"/>
  <c r="N22" i="1" s="1"/>
  <c r="Q10" i="1"/>
  <c r="J254" i="11"/>
  <c r="J250" i="11"/>
  <c r="J246" i="11"/>
  <c r="J242" i="11"/>
  <c r="J238" i="11"/>
  <c r="J234" i="11"/>
  <c r="J230" i="11"/>
  <c r="J226" i="11"/>
  <c r="J222" i="11"/>
  <c r="J218" i="11"/>
  <c r="J214" i="11"/>
  <c r="J210" i="11"/>
  <c r="J206" i="11"/>
  <c r="J202" i="11"/>
  <c r="J198" i="11"/>
  <c r="J194" i="11"/>
  <c r="J190" i="11"/>
  <c r="J186" i="11"/>
  <c r="J182" i="11"/>
  <c r="J178" i="11"/>
  <c r="J174" i="11"/>
  <c r="J166" i="11"/>
  <c r="J162" i="11"/>
  <c r="J158" i="11"/>
  <c r="J154" i="11"/>
  <c r="J150" i="11"/>
  <c r="J146" i="11"/>
  <c r="J142" i="11"/>
  <c r="J138" i="11"/>
  <c r="J134" i="11"/>
  <c r="J130" i="11"/>
  <c r="J126" i="11"/>
  <c r="J122" i="11"/>
  <c r="J118" i="11"/>
  <c r="J114" i="11"/>
  <c r="J110" i="11"/>
  <c r="J106" i="11"/>
  <c r="J102" i="11"/>
  <c r="J98" i="11"/>
  <c r="J94" i="11"/>
  <c r="J54" i="11"/>
  <c r="J38" i="11"/>
  <c r="L24" i="1"/>
  <c r="M24" i="1" s="1"/>
  <c r="N24" i="1" s="1"/>
  <c r="L20" i="1"/>
  <c r="M20" i="1" s="1"/>
  <c r="N20" i="1" s="1"/>
  <c r="Q20" i="1"/>
  <c r="L16" i="1"/>
  <c r="M16" i="1" s="1"/>
  <c r="N16" i="1" s="1"/>
  <c r="Q16" i="1"/>
  <c r="L12" i="1"/>
  <c r="M12" i="1" s="1"/>
  <c r="N12" i="1" s="1"/>
  <c r="Q12" i="1"/>
  <c r="L8" i="1"/>
  <c r="M8" i="1" s="1"/>
  <c r="N8" i="1" s="1"/>
  <c r="Q8" i="1"/>
  <c r="J3" i="11"/>
  <c r="L5" i="1"/>
  <c r="M5" i="1" s="1"/>
  <c r="N5" i="1" s="1"/>
  <c r="I255" i="11"/>
  <c r="L255" i="1"/>
  <c r="M255" i="1" s="1"/>
  <c r="N255" i="1" s="1"/>
  <c r="J251" i="11"/>
  <c r="L251" i="1"/>
  <c r="M251" i="1" s="1"/>
  <c r="N251" i="1" s="1"/>
  <c r="I247" i="11"/>
  <c r="L247" i="1"/>
  <c r="M247" i="1" s="1"/>
  <c r="N247" i="1" s="1"/>
  <c r="J243" i="11"/>
  <c r="L243" i="1"/>
  <c r="M243" i="1" s="1"/>
  <c r="N243" i="1" s="1"/>
  <c r="I239" i="11"/>
  <c r="Q239" i="1"/>
  <c r="J235" i="11"/>
  <c r="L235" i="1"/>
  <c r="M235" i="1" s="1"/>
  <c r="N235" i="1" s="1"/>
  <c r="J231" i="11"/>
  <c r="Q231" i="1"/>
  <c r="J227" i="11"/>
  <c r="L227" i="1"/>
  <c r="M227" i="1" s="1"/>
  <c r="N227" i="1" s="1"/>
  <c r="J223" i="11"/>
  <c r="Q223" i="1"/>
  <c r="J219" i="11"/>
  <c r="Q217" i="1"/>
  <c r="Q213" i="1"/>
  <c r="Q209" i="1"/>
  <c r="Q205" i="1"/>
  <c r="Q201" i="1"/>
  <c r="Q197" i="1"/>
  <c r="O195" i="1"/>
  <c r="Q193" i="1"/>
  <c r="Q189" i="1"/>
  <c r="O187" i="1"/>
  <c r="Q185" i="1"/>
  <c r="Q181" i="1"/>
  <c r="O179" i="1"/>
  <c r="Q177" i="1"/>
  <c r="I254" i="11"/>
  <c r="I246" i="11"/>
  <c r="I238" i="11"/>
  <c r="I230" i="11"/>
  <c r="I222" i="11"/>
  <c r="I214" i="11"/>
  <c r="I206" i="11"/>
  <c r="I198" i="11"/>
  <c r="I190" i="11"/>
  <c r="I182" i="11"/>
  <c r="I174" i="11"/>
  <c r="J124" i="11"/>
  <c r="J108" i="11"/>
  <c r="J132" i="11"/>
  <c r="J116" i="11"/>
  <c r="J100" i="11"/>
  <c r="L219" i="1"/>
  <c r="M219" i="1" s="1"/>
  <c r="N219" i="1" s="1"/>
  <c r="J217" i="11"/>
  <c r="I217" i="11"/>
  <c r="L211" i="1"/>
  <c r="M211" i="1" s="1"/>
  <c r="N211" i="1" s="1"/>
  <c r="J209" i="11"/>
  <c r="I209" i="11"/>
  <c r="Q199" i="1"/>
  <c r="J197" i="11"/>
  <c r="I197" i="11"/>
  <c r="Q191" i="1"/>
  <c r="J189" i="11"/>
  <c r="I189" i="11"/>
  <c r="Q183" i="1"/>
  <c r="J181" i="11"/>
  <c r="I181" i="11"/>
  <c r="Q171" i="1"/>
  <c r="J169" i="11"/>
  <c r="Q167" i="1"/>
  <c r="J165" i="11"/>
  <c r="Q163" i="1"/>
  <c r="J161" i="11"/>
  <c r="Q159" i="1"/>
  <c r="J157" i="11"/>
  <c r="Q155" i="1"/>
  <c r="J153" i="11"/>
  <c r="Q151" i="1"/>
  <c r="J149" i="11"/>
  <c r="Q147" i="1"/>
  <c r="J145" i="11"/>
  <c r="Q143" i="1"/>
  <c r="J141" i="11"/>
  <c r="Q139" i="1"/>
  <c r="J137" i="11"/>
  <c r="Q135" i="1"/>
  <c r="J133" i="11"/>
  <c r="Q131" i="1"/>
  <c r="J129" i="11"/>
  <c r="Q127" i="1"/>
  <c r="J125" i="11"/>
  <c r="Q123" i="1"/>
  <c r="J121" i="11"/>
  <c r="Q119" i="1"/>
  <c r="J117" i="11"/>
  <c r="Q115" i="1"/>
  <c r="J113" i="11"/>
  <c r="Q113" i="1"/>
  <c r="J111" i="11"/>
  <c r="Q109" i="1"/>
  <c r="J107" i="11"/>
  <c r="Q105" i="1"/>
  <c r="J103" i="11"/>
  <c r="Q101" i="1"/>
  <c r="J99" i="11"/>
  <c r="Q97" i="1"/>
  <c r="J95" i="11"/>
  <c r="Q93" i="1"/>
  <c r="J91" i="11"/>
  <c r="Q91" i="1"/>
  <c r="J89" i="11"/>
  <c r="I231" i="11"/>
  <c r="I223" i="11"/>
  <c r="I215" i="11"/>
  <c r="I207" i="11"/>
  <c r="I191" i="11"/>
  <c r="Q257" i="1"/>
  <c r="L257" i="1"/>
  <c r="M257" i="1" s="1"/>
  <c r="N257" i="1" s="1"/>
  <c r="Q255" i="1"/>
  <c r="Q253" i="1"/>
  <c r="L253" i="1"/>
  <c r="M253" i="1" s="1"/>
  <c r="N253" i="1" s="1"/>
  <c r="Q251" i="1"/>
  <c r="Q249" i="1"/>
  <c r="L249" i="1"/>
  <c r="M249" i="1" s="1"/>
  <c r="N249" i="1" s="1"/>
  <c r="Q247" i="1"/>
  <c r="Q245" i="1"/>
  <c r="L245" i="1"/>
  <c r="M245" i="1" s="1"/>
  <c r="N245" i="1" s="1"/>
  <c r="Q243" i="1"/>
  <c r="Q241" i="1"/>
  <c r="L241" i="1"/>
  <c r="M241" i="1" s="1"/>
  <c r="N241" i="1" s="1"/>
  <c r="O237" i="1"/>
  <c r="O235" i="1"/>
  <c r="Q233" i="1"/>
  <c r="L233" i="1"/>
  <c r="M233" i="1" s="1"/>
  <c r="N233" i="1" s="1"/>
  <c r="O229" i="1"/>
  <c r="O227" i="1"/>
  <c r="Q225" i="1"/>
  <c r="L225" i="1"/>
  <c r="M225" i="1" s="1"/>
  <c r="N225" i="1" s="1"/>
  <c r="O221" i="1"/>
  <c r="O217" i="1"/>
  <c r="O213" i="1"/>
  <c r="O209" i="1"/>
  <c r="O205" i="1"/>
  <c r="Q5" i="1"/>
  <c r="L6" i="1"/>
  <c r="M6" i="1" s="1"/>
  <c r="N6" i="1" s="1"/>
  <c r="J4" i="11"/>
  <c r="I4" i="11"/>
  <c r="J172" i="11"/>
  <c r="I172" i="11"/>
  <c r="J170" i="11"/>
  <c r="I170" i="11"/>
  <c r="I251" i="11"/>
  <c r="I250" i="11"/>
  <c r="I243" i="11"/>
  <c r="I242" i="11"/>
  <c r="I235" i="11"/>
  <c r="I234" i="11"/>
  <c r="I227" i="11"/>
  <c r="I226" i="11"/>
  <c r="I219" i="11"/>
  <c r="I218" i="11"/>
  <c r="I211" i="11"/>
  <c r="I210" i="11"/>
  <c r="I203" i="11"/>
  <c r="I202" i="11"/>
  <c r="I195" i="11"/>
  <c r="I194" i="11"/>
  <c r="I187" i="11"/>
  <c r="I186" i="11"/>
  <c r="I179" i="11"/>
  <c r="I178" i="11"/>
  <c r="I171" i="11"/>
  <c r="I169" i="11"/>
  <c r="I167" i="11"/>
  <c r="I165" i="11"/>
  <c r="I163" i="11"/>
  <c r="I161" i="11"/>
  <c r="I159" i="11"/>
  <c r="I157" i="11"/>
  <c r="I155" i="11"/>
  <c r="I153" i="11"/>
  <c r="I151" i="11"/>
  <c r="I149" i="11"/>
  <c r="I147" i="11"/>
  <c r="I145" i="11"/>
  <c r="I143" i="11"/>
  <c r="I141" i="11"/>
  <c r="I139" i="11"/>
  <c r="I137" i="11"/>
  <c r="I135" i="11"/>
  <c r="I133" i="11"/>
  <c r="I131" i="11"/>
  <c r="I129" i="11"/>
  <c r="I127" i="11"/>
  <c r="I125" i="11"/>
  <c r="I123" i="11"/>
  <c r="I121" i="11"/>
  <c r="I119" i="11"/>
  <c r="I117" i="11"/>
  <c r="I115" i="11"/>
  <c r="I113" i="11"/>
  <c r="I111" i="11"/>
  <c r="I109" i="11"/>
  <c r="I107" i="11"/>
  <c r="I105" i="11"/>
  <c r="I103" i="11"/>
  <c r="I101" i="11"/>
  <c r="I99" i="11"/>
  <c r="I97" i="11"/>
  <c r="I95" i="11"/>
  <c r="J255" i="11"/>
  <c r="J247" i="11"/>
  <c r="J239" i="11"/>
  <c r="J215" i="11"/>
  <c r="J207" i="11"/>
  <c r="J199" i="11"/>
  <c r="J191" i="11"/>
  <c r="J183" i="11"/>
  <c r="J175" i="11"/>
  <c r="J167" i="11"/>
  <c r="J159" i="11"/>
  <c r="J253" i="11"/>
  <c r="I253" i="11"/>
  <c r="J249" i="11"/>
  <c r="I249" i="11"/>
  <c r="J245" i="11"/>
  <c r="I245" i="11"/>
  <c r="J241" i="11"/>
  <c r="I241" i="11"/>
  <c r="J237" i="11"/>
  <c r="I237" i="11"/>
  <c r="J233" i="11"/>
  <c r="I233" i="11"/>
  <c r="J229" i="11"/>
  <c r="I229" i="11"/>
  <c r="J225" i="11"/>
  <c r="I225" i="11"/>
  <c r="J221" i="11"/>
  <c r="I221" i="11"/>
  <c r="L215" i="1"/>
  <c r="M215" i="1" s="1"/>
  <c r="N215" i="1" s="1"/>
  <c r="J213" i="11"/>
  <c r="I213" i="11"/>
  <c r="L207" i="1"/>
  <c r="M207" i="1" s="1"/>
  <c r="N207" i="1" s="1"/>
  <c r="J205" i="11"/>
  <c r="I205" i="11"/>
  <c r="L203" i="1"/>
  <c r="M203" i="1" s="1"/>
  <c r="N203" i="1" s="1"/>
  <c r="J201" i="11"/>
  <c r="I201" i="11"/>
  <c r="Q195" i="1"/>
  <c r="J193" i="11"/>
  <c r="I193" i="11"/>
  <c r="Q187" i="1"/>
  <c r="J185" i="11"/>
  <c r="I185" i="11"/>
  <c r="Q179" i="1"/>
  <c r="J177" i="11"/>
  <c r="I177" i="11"/>
  <c r="L175" i="1"/>
  <c r="M175" i="1" s="1"/>
  <c r="N175" i="1" s="1"/>
  <c r="J173" i="11"/>
  <c r="I173" i="11"/>
  <c r="Q157" i="1"/>
  <c r="J155" i="11"/>
  <c r="Q153" i="1"/>
  <c r="J151" i="11"/>
  <c r="Q149" i="1"/>
  <c r="J147" i="11"/>
  <c r="Q145" i="1"/>
  <c r="J143" i="11"/>
  <c r="Q141" i="1"/>
  <c r="J139" i="11"/>
  <c r="Q137" i="1"/>
  <c r="J135" i="11"/>
  <c r="Q133" i="1"/>
  <c r="J131" i="11"/>
  <c r="Q129" i="1"/>
  <c r="J127" i="11"/>
  <c r="Q125" i="1"/>
  <c r="J123" i="11"/>
  <c r="Q121" i="1"/>
  <c r="J119" i="11"/>
  <c r="Q117" i="1"/>
  <c r="J115" i="11"/>
  <c r="Q111" i="1"/>
  <c r="J109" i="11"/>
  <c r="Q107" i="1"/>
  <c r="J105" i="11"/>
  <c r="Q103" i="1"/>
  <c r="J101" i="11"/>
  <c r="Q99" i="1"/>
  <c r="J97" i="11"/>
  <c r="Q95" i="1"/>
  <c r="J93" i="11"/>
  <c r="I199" i="11"/>
  <c r="I183" i="11"/>
  <c r="I175" i="11"/>
  <c r="J211" i="11"/>
  <c r="J203" i="11"/>
  <c r="J195" i="11"/>
  <c r="J187" i="11"/>
  <c r="J179" i="11"/>
  <c r="J171" i="11"/>
  <c r="J163" i="11"/>
  <c r="I92" i="11"/>
  <c r="J90" i="11"/>
  <c r="I90" i="11"/>
  <c r="I88" i="11"/>
  <c r="J86" i="11"/>
  <c r="I86" i="11"/>
  <c r="I84" i="11"/>
  <c r="J82" i="11"/>
  <c r="I82" i="11"/>
  <c r="I80" i="11"/>
  <c r="J78" i="11"/>
  <c r="I78" i="11"/>
  <c r="I76" i="11"/>
  <c r="J74" i="11"/>
  <c r="I74" i="11"/>
  <c r="I72" i="11"/>
  <c r="J70" i="11"/>
  <c r="I70" i="11"/>
  <c r="I68" i="11"/>
  <c r="J66" i="11"/>
  <c r="I66" i="11"/>
  <c r="I64" i="11"/>
  <c r="I62" i="11"/>
  <c r="J60" i="11"/>
  <c r="I60" i="11"/>
  <c r="J58" i="11"/>
  <c r="I58" i="11"/>
  <c r="J56" i="11"/>
  <c r="I56" i="11"/>
  <c r="I54" i="11"/>
  <c r="J52" i="11"/>
  <c r="I52" i="11"/>
  <c r="J50" i="11"/>
  <c r="I50" i="11"/>
  <c r="J48" i="11"/>
  <c r="I48" i="11"/>
  <c r="I46" i="11"/>
  <c r="J44" i="11"/>
  <c r="I44" i="11"/>
  <c r="J42" i="11"/>
  <c r="I42" i="11"/>
  <c r="J40" i="11"/>
  <c r="I40" i="11"/>
  <c r="I38" i="11"/>
  <c r="J36" i="11"/>
  <c r="I36" i="11"/>
  <c r="J34" i="11"/>
  <c r="I34" i="11"/>
  <c r="J32" i="11"/>
  <c r="I32" i="11"/>
  <c r="I30" i="11"/>
  <c r="J28" i="11"/>
  <c r="I28" i="11"/>
  <c r="J26" i="11"/>
  <c r="I26" i="11"/>
  <c r="J24" i="11"/>
  <c r="I24" i="11"/>
  <c r="J22" i="11"/>
  <c r="I22" i="11"/>
  <c r="J20" i="11"/>
  <c r="I20" i="11"/>
  <c r="J18" i="11"/>
  <c r="I18" i="11"/>
  <c r="J16" i="11"/>
  <c r="I16" i="11"/>
  <c r="J14" i="11"/>
  <c r="I14" i="11"/>
  <c r="J12" i="11"/>
  <c r="I12" i="11"/>
  <c r="J10" i="11"/>
  <c r="I10" i="11"/>
  <c r="J8" i="11"/>
  <c r="I8" i="11"/>
  <c r="J6" i="11"/>
  <c r="I6" i="11"/>
  <c r="I256" i="11"/>
  <c r="I252" i="11"/>
  <c r="I248" i="11"/>
  <c r="I244" i="11"/>
  <c r="I240" i="11"/>
  <c r="I236" i="11"/>
  <c r="I232" i="11"/>
  <c r="I228" i="11"/>
  <c r="I224" i="11"/>
  <c r="I220" i="11"/>
  <c r="I216" i="11"/>
  <c r="I212" i="11"/>
  <c r="I208" i="11"/>
  <c r="I204" i="11"/>
  <c r="I200" i="11"/>
  <c r="I196" i="11"/>
  <c r="I192" i="11"/>
  <c r="I188" i="11"/>
  <c r="I184" i="11"/>
  <c r="I180" i="11"/>
  <c r="I176" i="11"/>
  <c r="I168" i="11"/>
  <c r="I166" i="11"/>
  <c r="I164" i="11"/>
  <c r="I162" i="11"/>
  <c r="I160" i="11"/>
  <c r="I158" i="11"/>
  <c r="I156" i="11"/>
  <c r="I154" i="11"/>
  <c r="I152" i="11"/>
  <c r="I150" i="11"/>
  <c r="I148" i="11"/>
  <c r="I146" i="11"/>
  <c r="I144" i="11"/>
  <c r="I142" i="11"/>
  <c r="I140" i="11"/>
  <c r="I138" i="11"/>
  <c r="I136" i="11"/>
  <c r="I134" i="11"/>
  <c r="I130" i="11"/>
  <c r="I128" i="11"/>
  <c r="I126" i="11"/>
  <c r="I122" i="11"/>
  <c r="I120" i="11"/>
  <c r="I118" i="11"/>
  <c r="I114" i="11"/>
  <c r="I112" i="11"/>
  <c r="I110" i="11"/>
  <c r="I106" i="11"/>
  <c r="I104" i="11"/>
  <c r="I102" i="11"/>
  <c r="I98" i="11"/>
  <c r="I96" i="11"/>
  <c r="I94" i="11"/>
  <c r="I93" i="11"/>
  <c r="I91" i="11"/>
  <c r="I89" i="11"/>
  <c r="I87" i="11"/>
  <c r="I85" i="11"/>
  <c r="I83" i="11"/>
  <c r="I81" i="11"/>
  <c r="I79" i="11"/>
  <c r="I77" i="11"/>
  <c r="I75" i="11"/>
  <c r="I73" i="11"/>
  <c r="I71" i="11"/>
  <c r="I69" i="11"/>
  <c r="I67" i="11"/>
  <c r="I65" i="11"/>
  <c r="I63" i="11"/>
  <c r="I61" i="11"/>
  <c r="I59" i="11"/>
  <c r="I57" i="11"/>
  <c r="I55" i="11"/>
  <c r="I53" i="11"/>
  <c r="I51" i="11"/>
  <c r="I49" i="11"/>
  <c r="I47" i="11"/>
  <c r="I45" i="11"/>
  <c r="I43" i="11"/>
  <c r="I41" i="11"/>
  <c r="I39" i="11"/>
  <c r="I37" i="11"/>
  <c r="I35" i="11"/>
  <c r="I33" i="11"/>
  <c r="I31" i="11"/>
  <c r="I29" i="11"/>
  <c r="I27" i="11"/>
  <c r="I25" i="11"/>
  <c r="I23" i="11"/>
  <c r="I21" i="11"/>
  <c r="I19" i="11"/>
  <c r="I17" i="11"/>
  <c r="I15" i="11"/>
  <c r="I13" i="11"/>
  <c r="I11" i="11"/>
  <c r="I9" i="11"/>
  <c r="I7" i="11"/>
  <c r="I5" i="11"/>
  <c r="I3" i="11"/>
  <c r="J88" i="11"/>
  <c r="J80" i="11"/>
  <c r="J72" i="11"/>
  <c r="J64" i="11"/>
  <c r="J62" i="11"/>
  <c r="J46" i="11"/>
  <c r="J30" i="11"/>
  <c r="O219" i="1"/>
  <c r="O215" i="1"/>
  <c r="O211" i="1"/>
  <c r="O207" i="1"/>
  <c r="O203" i="1"/>
  <c r="L199" i="1"/>
  <c r="M199" i="1" s="1"/>
  <c r="N199" i="1" s="1"/>
  <c r="L195" i="1"/>
  <c r="M195" i="1" s="1"/>
  <c r="N195" i="1" s="1"/>
  <c r="L191" i="1"/>
  <c r="M191" i="1" s="1"/>
  <c r="N191" i="1" s="1"/>
  <c r="L187" i="1"/>
  <c r="M187" i="1" s="1"/>
  <c r="N187" i="1" s="1"/>
  <c r="L183" i="1"/>
  <c r="M183" i="1" s="1"/>
  <c r="N183" i="1" s="1"/>
  <c r="L179" i="1"/>
  <c r="M179" i="1" s="1"/>
  <c r="N179" i="1" s="1"/>
  <c r="L201" i="1"/>
  <c r="M201" i="1" s="1"/>
  <c r="N201" i="1" s="1"/>
  <c r="O201" i="1"/>
  <c r="L197" i="1"/>
  <c r="M197" i="1" s="1"/>
  <c r="N197" i="1" s="1"/>
  <c r="O197" i="1"/>
  <c r="L193" i="1"/>
  <c r="M193" i="1" s="1"/>
  <c r="N193" i="1" s="1"/>
  <c r="O193" i="1"/>
  <c r="L189" i="1"/>
  <c r="M189" i="1" s="1"/>
  <c r="N189" i="1" s="1"/>
  <c r="O189" i="1"/>
  <c r="L185" i="1"/>
  <c r="M185" i="1" s="1"/>
  <c r="N185" i="1" s="1"/>
  <c r="O185" i="1"/>
  <c r="L181" i="1"/>
  <c r="M181" i="1" s="1"/>
  <c r="N181" i="1" s="1"/>
  <c r="O181" i="1"/>
  <c r="L177" i="1"/>
  <c r="M177" i="1" s="1"/>
  <c r="N177" i="1" s="1"/>
  <c r="O177" i="1"/>
  <c r="Q175" i="1"/>
  <c r="L173" i="1"/>
  <c r="M173" i="1" s="1"/>
  <c r="N173" i="1" s="1"/>
  <c r="O173" i="1"/>
  <c r="L171" i="1"/>
  <c r="M171" i="1" s="1"/>
  <c r="N171" i="1" s="1"/>
  <c r="O171" i="1"/>
  <c r="L169" i="1"/>
  <c r="M169" i="1" s="1"/>
  <c r="N169" i="1" s="1"/>
  <c r="O169" i="1"/>
  <c r="L167" i="1"/>
  <c r="M167" i="1" s="1"/>
  <c r="N167" i="1" s="1"/>
  <c r="O167" i="1"/>
  <c r="L165" i="1"/>
  <c r="M165" i="1" s="1"/>
  <c r="N165" i="1" s="1"/>
  <c r="O165" i="1"/>
  <c r="L163" i="1"/>
  <c r="M163" i="1" s="1"/>
  <c r="N163" i="1" s="1"/>
  <c r="O163" i="1"/>
  <c r="L161" i="1"/>
  <c r="M161" i="1" s="1"/>
  <c r="N161" i="1" s="1"/>
  <c r="O161" i="1"/>
  <c r="L159" i="1"/>
  <c r="M159" i="1" s="1"/>
  <c r="N159" i="1" s="1"/>
  <c r="O159" i="1"/>
  <c r="L157" i="1"/>
  <c r="M157" i="1" s="1"/>
  <c r="N157" i="1" s="1"/>
  <c r="O157" i="1"/>
  <c r="L155" i="1"/>
  <c r="M155" i="1" s="1"/>
  <c r="N155" i="1" s="1"/>
  <c r="O155" i="1"/>
  <c r="L153" i="1"/>
  <c r="M153" i="1" s="1"/>
  <c r="N153" i="1" s="1"/>
  <c r="O153" i="1"/>
  <c r="L151" i="1"/>
  <c r="M151" i="1" s="1"/>
  <c r="N151" i="1" s="1"/>
  <c r="O151" i="1"/>
  <c r="L149" i="1"/>
  <c r="M149" i="1" s="1"/>
  <c r="N149" i="1" s="1"/>
  <c r="O149" i="1"/>
  <c r="L147" i="1"/>
  <c r="M147" i="1" s="1"/>
  <c r="N147" i="1" s="1"/>
  <c r="O147" i="1"/>
  <c r="L145" i="1"/>
  <c r="M145" i="1" s="1"/>
  <c r="N145" i="1" s="1"/>
  <c r="O145" i="1"/>
  <c r="L143" i="1"/>
  <c r="M143" i="1" s="1"/>
  <c r="N143" i="1" s="1"/>
  <c r="O143" i="1"/>
  <c r="L141" i="1"/>
  <c r="M141" i="1" s="1"/>
  <c r="N141" i="1" s="1"/>
  <c r="O141" i="1"/>
  <c r="L139" i="1"/>
  <c r="M139" i="1" s="1"/>
  <c r="N139" i="1" s="1"/>
  <c r="O139" i="1"/>
  <c r="L137" i="1"/>
  <c r="M137" i="1" s="1"/>
  <c r="N137" i="1" s="1"/>
  <c r="O137" i="1"/>
  <c r="L135" i="1"/>
  <c r="M135" i="1" s="1"/>
  <c r="N135" i="1" s="1"/>
  <c r="O135" i="1"/>
  <c r="L133" i="1"/>
  <c r="M133" i="1" s="1"/>
  <c r="N133" i="1" s="1"/>
  <c r="O133" i="1"/>
  <c r="L131" i="1"/>
  <c r="M131" i="1" s="1"/>
  <c r="N131" i="1" s="1"/>
  <c r="O131" i="1"/>
  <c r="L129" i="1"/>
  <c r="M129" i="1" s="1"/>
  <c r="N129" i="1" s="1"/>
  <c r="O129" i="1"/>
  <c r="L127" i="1"/>
  <c r="M127" i="1" s="1"/>
  <c r="N127" i="1" s="1"/>
  <c r="O127" i="1"/>
  <c r="L125" i="1"/>
  <c r="M125" i="1" s="1"/>
  <c r="N125" i="1" s="1"/>
  <c r="O125" i="1"/>
  <c r="L123" i="1"/>
  <c r="M123" i="1" s="1"/>
  <c r="N123" i="1" s="1"/>
  <c r="O123" i="1"/>
  <c r="L121" i="1"/>
  <c r="M121" i="1" s="1"/>
  <c r="N121" i="1" s="1"/>
  <c r="O121" i="1"/>
  <c r="L119" i="1"/>
  <c r="M119" i="1" s="1"/>
  <c r="N119" i="1" s="1"/>
  <c r="O119" i="1"/>
  <c r="L117" i="1"/>
  <c r="M117" i="1" s="1"/>
  <c r="N117" i="1" s="1"/>
  <c r="O117" i="1"/>
  <c r="L115" i="1"/>
  <c r="M115" i="1" s="1"/>
  <c r="N115" i="1" s="1"/>
  <c r="O115" i="1"/>
  <c r="L113" i="1"/>
  <c r="M113" i="1" s="1"/>
  <c r="N113" i="1" s="1"/>
  <c r="O113" i="1"/>
  <c r="L111" i="1"/>
  <c r="M111" i="1" s="1"/>
  <c r="N111" i="1" s="1"/>
  <c r="O111" i="1"/>
  <c r="L109" i="1"/>
  <c r="M109" i="1" s="1"/>
  <c r="N109" i="1" s="1"/>
  <c r="O109" i="1"/>
  <c r="L107" i="1"/>
  <c r="M107" i="1" s="1"/>
  <c r="N107" i="1" s="1"/>
  <c r="O107" i="1"/>
  <c r="L105" i="1"/>
  <c r="M105" i="1" s="1"/>
  <c r="N105" i="1" s="1"/>
  <c r="O105" i="1"/>
  <c r="L103" i="1"/>
  <c r="M103" i="1" s="1"/>
  <c r="N103" i="1" s="1"/>
  <c r="O103" i="1"/>
  <c r="L101" i="1"/>
  <c r="M101" i="1" s="1"/>
  <c r="N101" i="1" s="1"/>
  <c r="O101" i="1"/>
  <c r="L99" i="1"/>
  <c r="M99" i="1" s="1"/>
  <c r="N99" i="1" s="1"/>
  <c r="O99" i="1"/>
  <c r="L97" i="1"/>
  <c r="M97" i="1" s="1"/>
  <c r="N97" i="1" s="1"/>
  <c r="O97" i="1"/>
  <c r="L95" i="1"/>
  <c r="M95" i="1" s="1"/>
  <c r="N95" i="1" s="1"/>
  <c r="O95" i="1"/>
  <c r="L93" i="1"/>
  <c r="M93" i="1" s="1"/>
  <c r="N93" i="1" s="1"/>
  <c r="O93" i="1"/>
  <c r="L91" i="1"/>
  <c r="M91" i="1" s="1"/>
  <c r="N91" i="1" s="1"/>
  <c r="O91" i="1"/>
  <c r="L89" i="1"/>
  <c r="M89" i="1" s="1"/>
  <c r="N89" i="1" s="1"/>
  <c r="O89" i="1"/>
  <c r="Q89" i="1"/>
  <c r="L87" i="1"/>
  <c r="M87" i="1" s="1"/>
  <c r="N87" i="1" s="1"/>
  <c r="O87" i="1"/>
  <c r="Q87" i="1"/>
  <c r="L85" i="1"/>
  <c r="M85" i="1" s="1"/>
  <c r="N85" i="1" s="1"/>
  <c r="O85" i="1"/>
  <c r="Q85" i="1"/>
  <c r="L83" i="1"/>
  <c r="M83" i="1" s="1"/>
  <c r="N83" i="1" s="1"/>
  <c r="O83" i="1"/>
  <c r="Q83" i="1"/>
  <c r="L81" i="1"/>
  <c r="M81" i="1" s="1"/>
  <c r="N81" i="1" s="1"/>
  <c r="O81" i="1"/>
  <c r="Q81" i="1"/>
  <c r="L79" i="1"/>
  <c r="M79" i="1" s="1"/>
  <c r="N79" i="1" s="1"/>
  <c r="O79" i="1"/>
  <c r="Q79" i="1"/>
  <c r="L77" i="1"/>
  <c r="M77" i="1" s="1"/>
  <c r="N77" i="1" s="1"/>
  <c r="O77" i="1"/>
  <c r="Q77" i="1"/>
  <c r="L75" i="1"/>
  <c r="M75" i="1" s="1"/>
  <c r="N75" i="1" s="1"/>
  <c r="O75" i="1"/>
  <c r="Q75" i="1"/>
  <c r="L73" i="1"/>
  <c r="M73" i="1" s="1"/>
  <c r="N73" i="1" s="1"/>
  <c r="O73" i="1"/>
  <c r="Q73" i="1"/>
  <c r="L71" i="1"/>
  <c r="M71" i="1" s="1"/>
  <c r="N71" i="1" s="1"/>
  <c r="O71" i="1"/>
  <c r="Q71" i="1"/>
  <c r="L69" i="1"/>
  <c r="M69" i="1" s="1"/>
  <c r="N69" i="1" s="1"/>
  <c r="O69" i="1"/>
  <c r="Q69" i="1"/>
  <c r="L67" i="1"/>
  <c r="M67" i="1" s="1"/>
  <c r="N67" i="1" s="1"/>
  <c r="O67" i="1"/>
  <c r="Q67" i="1"/>
  <c r="L65" i="1"/>
  <c r="M65" i="1" s="1"/>
  <c r="N65" i="1" s="1"/>
  <c r="O65" i="1"/>
  <c r="Q65" i="1"/>
  <c r="L63" i="1"/>
  <c r="M63" i="1" s="1"/>
  <c r="N63" i="1" s="1"/>
  <c r="O63" i="1"/>
  <c r="Q63" i="1"/>
  <c r="L61" i="1"/>
  <c r="M61" i="1" s="1"/>
  <c r="N61" i="1" s="1"/>
  <c r="O61" i="1"/>
  <c r="Q61" i="1"/>
  <c r="L59" i="1"/>
  <c r="M59" i="1" s="1"/>
  <c r="N59" i="1" s="1"/>
  <c r="O59" i="1"/>
  <c r="Q59" i="1"/>
  <c r="L57" i="1"/>
  <c r="M57" i="1" s="1"/>
  <c r="N57" i="1" s="1"/>
  <c r="O57" i="1"/>
  <c r="Q57" i="1"/>
  <c r="L55" i="1"/>
  <c r="M55" i="1" s="1"/>
  <c r="N55" i="1" s="1"/>
  <c r="O55" i="1"/>
  <c r="Q55" i="1"/>
  <c r="L53" i="1"/>
  <c r="M53" i="1" s="1"/>
  <c r="N53" i="1" s="1"/>
  <c r="O53" i="1"/>
  <c r="Q53" i="1"/>
  <c r="L51" i="1"/>
  <c r="M51" i="1" s="1"/>
  <c r="N51" i="1" s="1"/>
  <c r="O51" i="1"/>
  <c r="Q51" i="1"/>
  <c r="L49" i="1"/>
  <c r="M49" i="1" s="1"/>
  <c r="N49" i="1" s="1"/>
  <c r="O49" i="1"/>
  <c r="Q49" i="1"/>
  <c r="L47" i="1"/>
  <c r="M47" i="1" s="1"/>
  <c r="N47" i="1" s="1"/>
  <c r="O47" i="1"/>
  <c r="Q47" i="1"/>
  <c r="L45" i="1"/>
  <c r="M45" i="1" s="1"/>
  <c r="N45" i="1" s="1"/>
  <c r="O45" i="1"/>
  <c r="Q45" i="1"/>
  <c r="L43" i="1"/>
  <c r="M43" i="1" s="1"/>
  <c r="N43" i="1" s="1"/>
  <c r="O43" i="1"/>
  <c r="Q43" i="1"/>
  <c r="L41" i="1"/>
  <c r="M41" i="1" s="1"/>
  <c r="N41" i="1" s="1"/>
  <c r="O41" i="1"/>
  <c r="Q41" i="1"/>
  <c r="L39" i="1"/>
  <c r="M39" i="1" s="1"/>
  <c r="N39" i="1" s="1"/>
  <c r="O39" i="1"/>
  <c r="Q39" i="1"/>
  <c r="L37" i="1"/>
  <c r="M37" i="1" s="1"/>
  <c r="N37" i="1" s="1"/>
  <c r="O37" i="1"/>
  <c r="Q37" i="1"/>
  <c r="L35" i="1"/>
  <c r="M35" i="1" s="1"/>
  <c r="N35" i="1" s="1"/>
  <c r="O35" i="1"/>
  <c r="Q35" i="1"/>
  <c r="L33" i="1"/>
  <c r="M33" i="1" s="1"/>
  <c r="N33" i="1" s="1"/>
  <c r="O33" i="1"/>
  <c r="Q33" i="1"/>
  <c r="L31" i="1"/>
  <c r="M31" i="1" s="1"/>
  <c r="N31" i="1" s="1"/>
  <c r="O31" i="1"/>
  <c r="Q31" i="1"/>
  <c r="L29" i="1"/>
  <c r="M29" i="1" s="1"/>
  <c r="N29" i="1" s="1"/>
  <c r="O29" i="1"/>
  <c r="Q29" i="1"/>
  <c r="L27" i="1"/>
  <c r="M27" i="1" s="1"/>
  <c r="N27" i="1" s="1"/>
  <c r="O27" i="1"/>
  <c r="Q27" i="1"/>
  <c r="L25" i="1"/>
  <c r="M25" i="1" s="1"/>
  <c r="N25" i="1" s="1"/>
  <c r="O25" i="1"/>
  <c r="Q25" i="1"/>
  <c r="L23" i="1"/>
  <c r="M23" i="1" s="1"/>
  <c r="N23" i="1" s="1"/>
  <c r="O23" i="1"/>
  <c r="Q23" i="1"/>
  <c r="L21" i="1"/>
  <c r="M21" i="1" s="1"/>
  <c r="N21" i="1" s="1"/>
  <c r="O21" i="1"/>
  <c r="Q21" i="1"/>
  <c r="L19" i="1"/>
  <c r="M19" i="1" s="1"/>
  <c r="N19" i="1" s="1"/>
  <c r="O19" i="1"/>
  <c r="Q19" i="1"/>
  <c r="L17" i="1"/>
  <c r="M17" i="1" s="1"/>
  <c r="N17" i="1" s="1"/>
  <c r="O17" i="1"/>
  <c r="Q17" i="1"/>
  <c r="L15" i="1"/>
  <c r="M15" i="1" s="1"/>
  <c r="N15" i="1" s="1"/>
  <c r="O15" i="1"/>
  <c r="Q15" i="1"/>
  <c r="L13" i="1"/>
  <c r="M13" i="1" s="1"/>
  <c r="N13" i="1" s="1"/>
  <c r="O13" i="1"/>
  <c r="Q13" i="1"/>
  <c r="L11" i="1"/>
  <c r="M11" i="1" s="1"/>
  <c r="N11" i="1" s="1"/>
  <c r="O11" i="1"/>
  <c r="Q11" i="1"/>
  <c r="L9" i="1"/>
  <c r="M9" i="1" s="1"/>
  <c r="N9" i="1" s="1"/>
  <c r="O9" i="1"/>
  <c r="Q9" i="1"/>
  <c r="L7" i="1"/>
  <c r="M7" i="1" s="1"/>
  <c r="N7" i="1" s="1"/>
  <c r="O7" i="1"/>
  <c r="Q7" i="1"/>
  <c r="S152" i="1"/>
  <c r="S136" i="1"/>
  <c r="O6" i="1"/>
  <c r="L4" i="1"/>
  <c r="Q4" i="1"/>
  <c r="O4" i="1"/>
  <c r="P32" i="1" l="1"/>
  <c r="R32" i="1" s="1"/>
  <c r="S32" i="1" s="1"/>
  <c r="P20" i="1"/>
  <c r="R20" i="1" s="1"/>
  <c r="S20" i="1" s="1"/>
  <c r="P12" i="1"/>
  <c r="R12" i="1" s="1"/>
  <c r="S12" i="1" s="1"/>
  <c r="P104" i="1"/>
  <c r="R104" i="1" s="1"/>
  <c r="P50" i="1"/>
  <c r="R50" i="1" s="1"/>
  <c r="S50" i="1" s="1"/>
  <c r="R198" i="1"/>
  <c r="S198" i="1" s="1"/>
  <c r="P110" i="1"/>
  <c r="R110" i="1" s="1"/>
  <c r="S110" i="1" s="1"/>
  <c r="P220" i="1"/>
  <c r="P140" i="1"/>
  <c r="R140" i="1" s="1"/>
  <c r="S140" i="1" s="1"/>
  <c r="P156" i="1"/>
  <c r="R156" i="1" s="1"/>
  <c r="P182" i="1"/>
  <c r="R182" i="1" s="1"/>
  <c r="S182" i="1" s="1"/>
  <c r="P191" i="1"/>
  <c r="R191" i="1" s="1"/>
  <c r="S191" i="1" s="1"/>
  <c r="P126" i="1"/>
  <c r="R126" i="1" s="1"/>
  <c r="S126" i="1" s="1"/>
  <c r="P241" i="1"/>
  <c r="R241" i="1" s="1"/>
  <c r="S241" i="1" s="1"/>
  <c r="P207" i="1"/>
  <c r="R207" i="1" s="1"/>
  <c r="S207" i="1" s="1"/>
  <c r="P237" i="1"/>
  <c r="R237" i="1" s="1"/>
  <c r="S237" i="1" s="1"/>
  <c r="P243" i="1"/>
  <c r="R243" i="1" s="1"/>
  <c r="S243" i="1" s="1"/>
  <c r="P247" i="1"/>
  <c r="R247" i="1" s="1"/>
  <c r="S247" i="1" s="1"/>
  <c r="P251" i="1"/>
  <c r="R251" i="1" s="1"/>
  <c r="S251" i="1" s="1"/>
  <c r="P255" i="1"/>
  <c r="R255" i="1" s="1"/>
  <c r="S255" i="1" s="1"/>
  <c r="R116" i="1"/>
  <c r="R250" i="1"/>
  <c r="S250" i="1" s="1"/>
  <c r="P239" i="1"/>
  <c r="R239" i="1" s="1"/>
  <c r="S239" i="1" s="1"/>
  <c r="R230" i="1"/>
  <c r="S230" i="1" s="1"/>
  <c r="P212" i="1"/>
  <c r="R212" i="1" s="1"/>
  <c r="S212" i="1" s="1"/>
  <c r="P236" i="1"/>
  <c r="R236" i="1" s="1"/>
  <c r="S236" i="1" s="1"/>
  <c r="P124" i="1"/>
  <c r="R124" i="1" s="1"/>
  <c r="S124" i="1" s="1"/>
  <c r="R184" i="1"/>
  <c r="S184" i="1" s="1"/>
  <c r="P164" i="1"/>
  <c r="R164" i="1" s="1"/>
  <c r="P249" i="1"/>
  <c r="R249" i="1" s="1"/>
  <c r="S249" i="1" s="1"/>
  <c r="P8" i="1"/>
  <c r="R8" i="1" s="1"/>
  <c r="S8" i="1" s="1"/>
  <c r="P70" i="1"/>
  <c r="R70" i="1" s="1"/>
  <c r="S70" i="1" s="1"/>
  <c r="R178" i="1"/>
  <c r="S178" i="1" s="1"/>
  <c r="R172" i="1"/>
  <c r="S172" i="1" s="1"/>
  <c r="R132" i="1"/>
  <c r="R46" i="1"/>
  <c r="S46" i="1" s="1"/>
  <c r="R148" i="1"/>
  <c r="S148" i="1" s="1"/>
  <c r="P183" i="1"/>
  <c r="R183" i="1" s="1"/>
  <c r="S183" i="1" s="1"/>
  <c r="P16" i="1"/>
  <c r="R16" i="1" s="1"/>
  <c r="S16" i="1" s="1"/>
  <c r="P90" i="1"/>
  <c r="R90" i="1" s="1"/>
  <c r="P204" i="1"/>
  <c r="R204" i="1" s="1"/>
  <c r="S204" i="1" s="1"/>
  <c r="P128" i="1"/>
  <c r="R128" i="1" s="1"/>
  <c r="P160" i="1"/>
  <c r="R160" i="1" s="1"/>
  <c r="P40" i="1"/>
  <c r="R40" i="1" s="1"/>
  <c r="S40" i="1" s="1"/>
  <c r="P64" i="1"/>
  <c r="R64" i="1" s="1"/>
  <c r="S64" i="1" s="1"/>
  <c r="P48" i="1"/>
  <c r="R48" i="1" s="1"/>
  <c r="S48" i="1" s="1"/>
  <c r="P72" i="1"/>
  <c r="R72" i="1" s="1"/>
  <c r="S72" i="1" s="1"/>
  <c r="P88" i="1"/>
  <c r="R88" i="1" s="1"/>
  <c r="S88" i="1" s="1"/>
  <c r="R138" i="1"/>
  <c r="P186" i="1"/>
  <c r="R186" i="1" s="1"/>
  <c r="S186" i="1" s="1"/>
  <c r="R208" i="1"/>
  <c r="S208" i="1" s="1"/>
  <c r="R220" i="1"/>
  <c r="S220" i="1" s="1"/>
  <c r="P238" i="1"/>
  <c r="R238" i="1" s="1"/>
  <c r="S238" i="1" s="1"/>
  <c r="R62" i="1"/>
  <c r="S62" i="1" s="1"/>
  <c r="P120" i="1"/>
  <c r="R120" i="1" s="1"/>
  <c r="P136" i="1"/>
  <c r="R136" i="1" s="1"/>
  <c r="P152" i="1"/>
  <c r="R152" i="1" s="1"/>
  <c r="P168" i="1"/>
  <c r="R168" i="1" s="1"/>
  <c r="S168" i="1" s="1"/>
  <c r="P223" i="1"/>
  <c r="R223" i="1" s="1"/>
  <c r="S223" i="1" s="1"/>
  <c r="P231" i="1"/>
  <c r="R231" i="1" s="1"/>
  <c r="S231" i="1" s="1"/>
  <c r="P175" i="1"/>
  <c r="R175" i="1" s="1"/>
  <c r="S175" i="1" s="1"/>
  <c r="R200" i="1"/>
  <c r="S200" i="1" s="1"/>
  <c r="P42" i="1"/>
  <c r="R42" i="1" s="1"/>
  <c r="S42" i="1" s="1"/>
  <c r="P56" i="1"/>
  <c r="R56" i="1" s="1"/>
  <c r="S56" i="1" s="1"/>
  <c r="R54" i="1"/>
  <c r="S54" i="1" s="1"/>
  <c r="R256" i="1"/>
  <c r="S256" i="1" s="1"/>
  <c r="P102" i="1"/>
  <c r="R102" i="1" s="1"/>
  <c r="S102" i="1" s="1"/>
  <c r="P6" i="1"/>
  <c r="R6" i="1" s="1"/>
  <c r="S6" i="1" s="1"/>
  <c r="P10" i="1"/>
  <c r="R10" i="1" s="1"/>
  <c r="S10" i="1" s="1"/>
  <c r="P38" i="1"/>
  <c r="R38" i="1" s="1"/>
  <c r="S38" i="1" s="1"/>
  <c r="P80" i="1"/>
  <c r="R80" i="1" s="1"/>
  <c r="S80" i="1" s="1"/>
  <c r="R150" i="1"/>
  <c r="S150" i="1" s="1"/>
  <c r="R196" i="1"/>
  <c r="S196" i="1" s="1"/>
  <c r="R210" i="1"/>
  <c r="S210" i="1" s="1"/>
  <c r="R226" i="1"/>
  <c r="S226" i="1" s="1"/>
  <c r="R242" i="1"/>
  <c r="S242" i="1" s="1"/>
  <c r="R254" i="1"/>
  <c r="S254" i="1" s="1"/>
  <c r="P112" i="1"/>
  <c r="R112" i="1" s="1"/>
  <c r="P144" i="1"/>
  <c r="R144" i="1" s="1"/>
  <c r="R188" i="1"/>
  <c r="S188" i="1" s="1"/>
  <c r="P225" i="1"/>
  <c r="R225" i="1" s="1"/>
  <c r="S225" i="1" s="1"/>
  <c r="R258" i="1"/>
  <c r="S258" i="1" s="1"/>
  <c r="P5" i="1"/>
  <c r="R5" i="1" s="1"/>
  <c r="S5" i="1" s="1"/>
  <c r="P209" i="1"/>
  <c r="R209" i="1" s="1"/>
  <c r="S209" i="1" s="1"/>
  <c r="R228" i="1"/>
  <c r="S228" i="1" s="1"/>
  <c r="P257" i="1"/>
  <c r="R257" i="1" s="1"/>
  <c r="S257" i="1" s="1"/>
  <c r="P199" i="1"/>
  <c r="R199" i="1" s="1"/>
  <c r="S199" i="1" s="1"/>
  <c r="R216" i="1"/>
  <c r="S216" i="1" s="1"/>
  <c r="P217" i="1"/>
  <c r="R217" i="1" s="1"/>
  <c r="S217" i="1" s="1"/>
  <c r="R246" i="1"/>
  <c r="S246" i="1" s="1"/>
  <c r="P205" i="1"/>
  <c r="R205" i="1" s="1"/>
  <c r="S205" i="1" s="1"/>
  <c r="P221" i="1"/>
  <c r="R221" i="1" s="1"/>
  <c r="S221" i="1" s="1"/>
  <c r="P229" i="1"/>
  <c r="R229" i="1" s="1"/>
  <c r="S229" i="1" s="1"/>
  <c r="P253" i="1"/>
  <c r="R253" i="1" s="1"/>
  <c r="S253" i="1" s="1"/>
  <c r="R130" i="1"/>
  <c r="S130" i="1" s="1"/>
  <c r="P158" i="1"/>
  <c r="R158" i="1" s="1"/>
  <c r="S158" i="1" s="1"/>
  <c r="P222" i="1"/>
  <c r="R222" i="1" s="1"/>
  <c r="S222" i="1" s="1"/>
  <c r="R190" i="1"/>
  <c r="S190" i="1" s="1"/>
  <c r="P213" i="1"/>
  <c r="R213" i="1" s="1"/>
  <c r="S213" i="1" s="1"/>
  <c r="P233" i="1"/>
  <c r="R233" i="1" s="1"/>
  <c r="S233" i="1" s="1"/>
  <c r="P245" i="1"/>
  <c r="R245" i="1" s="1"/>
  <c r="S245" i="1" s="1"/>
  <c r="P142" i="1"/>
  <c r="R142" i="1" s="1"/>
  <c r="S142" i="1" s="1"/>
  <c r="P176" i="1"/>
  <c r="R176" i="1" s="1"/>
  <c r="S176" i="1" s="1"/>
  <c r="P194" i="1"/>
  <c r="R194" i="1" s="1"/>
  <c r="S194" i="1" s="1"/>
  <c r="P82" i="1"/>
  <c r="R82" i="1" s="1"/>
  <c r="S82" i="1" s="1"/>
  <c r="P98" i="1"/>
  <c r="R98" i="1" s="1"/>
  <c r="S98" i="1" s="1"/>
  <c r="P18" i="1"/>
  <c r="R18" i="1" s="1"/>
  <c r="S18" i="1" s="1"/>
  <c r="P187" i="1"/>
  <c r="R187" i="1" s="1"/>
  <c r="S187" i="1" s="1"/>
  <c r="P219" i="1"/>
  <c r="R219" i="1" s="1"/>
  <c r="S219" i="1" s="1"/>
  <c r="P227" i="1"/>
  <c r="R227" i="1" s="1"/>
  <c r="S227" i="1" s="1"/>
  <c r="R30" i="1"/>
  <c r="S30" i="1" s="1"/>
  <c r="R122" i="1"/>
  <c r="S122" i="1" s="1"/>
  <c r="R206" i="1"/>
  <c r="S206" i="1" s="1"/>
  <c r="R214" i="1"/>
  <c r="S214" i="1" s="1"/>
  <c r="R234" i="1"/>
  <c r="S234" i="1" s="1"/>
  <c r="R244" i="1"/>
  <c r="S244" i="1" s="1"/>
  <c r="R248" i="1"/>
  <c r="S248" i="1" s="1"/>
  <c r="P211" i="1"/>
  <c r="R211" i="1" s="1"/>
  <c r="S211" i="1" s="1"/>
  <c r="R224" i="1"/>
  <c r="S224" i="1" s="1"/>
  <c r="R232" i="1"/>
  <c r="S232" i="1" s="1"/>
  <c r="R252" i="1"/>
  <c r="S252" i="1" s="1"/>
  <c r="R192" i="1"/>
  <c r="S192" i="1" s="1"/>
  <c r="P24" i="1"/>
  <c r="R24" i="1" s="1"/>
  <c r="S24" i="1" s="1"/>
  <c r="R162" i="1"/>
  <c r="S162" i="1" s="1"/>
  <c r="P94" i="1"/>
  <c r="R94" i="1" s="1"/>
  <c r="S94" i="1" s="1"/>
  <c r="R154" i="1"/>
  <c r="S154" i="1" s="1"/>
  <c r="P179" i="1"/>
  <c r="R179" i="1" s="1"/>
  <c r="S179" i="1" s="1"/>
  <c r="P195" i="1"/>
  <c r="R195" i="1" s="1"/>
  <c r="S195" i="1" s="1"/>
  <c r="P34" i="1"/>
  <c r="R34" i="1" s="1"/>
  <c r="S34" i="1" s="1"/>
  <c r="P26" i="1"/>
  <c r="R26" i="1" s="1"/>
  <c r="S26" i="1" s="1"/>
  <c r="R14" i="1"/>
  <c r="S14" i="1" s="1"/>
  <c r="P58" i="1"/>
  <c r="R58" i="1" s="1"/>
  <c r="S58" i="1" s="1"/>
  <c r="P66" i="1"/>
  <c r="R66" i="1" s="1"/>
  <c r="S66" i="1" s="1"/>
  <c r="P74" i="1"/>
  <c r="R74" i="1" s="1"/>
  <c r="S74" i="1" s="1"/>
  <c r="R86" i="1"/>
  <c r="S86" i="1" s="1"/>
  <c r="P106" i="1"/>
  <c r="R106" i="1" s="1"/>
  <c r="S106" i="1" s="1"/>
  <c r="R114" i="1"/>
  <c r="S114" i="1" s="1"/>
  <c r="R96" i="1"/>
  <c r="S96" i="1" s="1"/>
  <c r="R146" i="1"/>
  <c r="S146" i="1" s="1"/>
  <c r="R170" i="1"/>
  <c r="S170" i="1" s="1"/>
  <c r="P36" i="1"/>
  <c r="R36" i="1" s="1"/>
  <c r="S36" i="1" s="1"/>
  <c r="P52" i="1"/>
  <c r="R52" i="1" s="1"/>
  <c r="S52" i="1" s="1"/>
  <c r="P28" i="1"/>
  <c r="R28" i="1" s="1"/>
  <c r="S28" i="1" s="1"/>
  <c r="P60" i="1"/>
  <c r="R60" i="1" s="1"/>
  <c r="S60" i="1" s="1"/>
  <c r="P22" i="1"/>
  <c r="R22" i="1" s="1"/>
  <c r="S22" i="1" s="1"/>
  <c r="P44" i="1"/>
  <c r="R44" i="1" s="1"/>
  <c r="S44" i="1" s="1"/>
  <c r="P68" i="1"/>
  <c r="R68" i="1" s="1"/>
  <c r="S68" i="1" s="1"/>
  <c r="P76" i="1"/>
  <c r="R76" i="1" s="1"/>
  <c r="S76" i="1" s="1"/>
  <c r="R78" i="1"/>
  <c r="S78" i="1" s="1"/>
  <c r="P84" i="1"/>
  <c r="R84" i="1" s="1"/>
  <c r="S84" i="1" s="1"/>
  <c r="P92" i="1"/>
  <c r="R92" i="1" s="1"/>
  <c r="S92" i="1" s="1"/>
  <c r="P100" i="1"/>
  <c r="R100" i="1" s="1"/>
  <c r="S100" i="1" s="1"/>
  <c r="P108" i="1"/>
  <c r="R108" i="1" s="1"/>
  <c r="S108" i="1" s="1"/>
  <c r="R118" i="1"/>
  <c r="S118" i="1" s="1"/>
  <c r="R166" i="1"/>
  <c r="S166" i="1" s="1"/>
  <c r="R180" i="1"/>
  <c r="S180" i="1" s="1"/>
  <c r="R202" i="1"/>
  <c r="S202" i="1" s="1"/>
  <c r="R218" i="1"/>
  <c r="S218" i="1" s="1"/>
  <c r="P235" i="1"/>
  <c r="R235" i="1" s="1"/>
  <c r="S235" i="1" s="1"/>
  <c r="R240" i="1"/>
  <c r="S240" i="1" s="1"/>
  <c r="R134" i="1"/>
  <c r="S134" i="1" s="1"/>
  <c r="R174" i="1"/>
  <c r="S174" i="1" s="1"/>
  <c r="P203" i="1"/>
  <c r="R203" i="1" s="1"/>
  <c r="S203" i="1" s="1"/>
  <c r="P215" i="1"/>
  <c r="R215" i="1" s="1"/>
  <c r="S215" i="1" s="1"/>
  <c r="P91" i="1"/>
  <c r="R91" i="1" s="1"/>
  <c r="S91" i="1" s="1"/>
  <c r="P95" i="1"/>
  <c r="R95" i="1" s="1"/>
  <c r="S95" i="1" s="1"/>
  <c r="P99" i="1"/>
  <c r="R99" i="1" s="1"/>
  <c r="S99" i="1" s="1"/>
  <c r="P103" i="1"/>
  <c r="R103" i="1" s="1"/>
  <c r="S103" i="1" s="1"/>
  <c r="P107" i="1"/>
  <c r="R107" i="1" s="1"/>
  <c r="S107" i="1" s="1"/>
  <c r="P111" i="1"/>
  <c r="R111" i="1" s="1"/>
  <c r="S111" i="1" s="1"/>
  <c r="P115" i="1"/>
  <c r="R115" i="1" s="1"/>
  <c r="S115" i="1" s="1"/>
  <c r="P119" i="1"/>
  <c r="R119" i="1" s="1"/>
  <c r="S119" i="1" s="1"/>
  <c r="P123" i="1"/>
  <c r="R123" i="1" s="1"/>
  <c r="S123" i="1" s="1"/>
  <c r="P127" i="1"/>
  <c r="R127" i="1" s="1"/>
  <c r="S127" i="1" s="1"/>
  <c r="P131" i="1"/>
  <c r="R131" i="1" s="1"/>
  <c r="S131" i="1" s="1"/>
  <c r="P135" i="1"/>
  <c r="R135" i="1" s="1"/>
  <c r="S135" i="1" s="1"/>
  <c r="P139" i="1"/>
  <c r="R139" i="1" s="1"/>
  <c r="S139" i="1" s="1"/>
  <c r="P143" i="1"/>
  <c r="R143" i="1" s="1"/>
  <c r="S143" i="1" s="1"/>
  <c r="P147" i="1"/>
  <c r="R147" i="1" s="1"/>
  <c r="S147" i="1" s="1"/>
  <c r="P151" i="1"/>
  <c r="R151" i="1" s="1"/>
  <c r="S151" i="1" s="1"/>
  <c r="P155" i="1"/>
  <c r="R155" i="1" s="1"/>
  <c r="S155" i="1" s="1"/>
  <c r="P159" i="1"/>
  <c r="R159" i="1" s="1"/>
  <c r="S159" i="1" s="1"/>
  <c r="P163" i="1"/>
  <c r="R163" i="1" s="1"/>
  <c r="S163" i="1" s="1"/>
  <c r="P167" i="1"/>
  <c r="R167" i="1" s="1"/>
  <c r="S167" i="1" s="1"/>
  <c r="P171" i="1"/>
  <c r="R171" i="1" s="1"/>
  <c r="S171" i="1" s="1"/>
  <c r="P177" i="1"/>
  <c r="R177" i="1" s="1"/>
  <c r="S177" i="1" s="1"/>
  <c r="P181" i="1"/>
  <c r="R181" i="1" s="1"/>
  <c r="S181" i="1" s="1"/>
  <c r="P185" i="1"/>
  <c r="R185" i="1" s="1"/>
  <c r="S185" i="1" s="1"/>
  <c r="P189" i="1"/>
  <c r="R189" i="1" s="1"/>
  <c r="S189" i="1" s="1"/>
  <c r="P193" i="1"/>
  <c r="R193" i="1" s="1"/>
  <c r="S193" i="1" s="1"/>
  <c r="P197" i="1"/>
  <c r="R197" i="1" s="1"/>
  <c r="S197" i="1" s="1"/>
  <c r="P201" i="1"/>
  <c r="R201" i="1" s="1"/>
  <c r="S201" i="1" s="1"/>
  <c r="P7" i="1"/>
  <c r="R7" i="1" s="1"/>
  <c r="P9" i="1"/>
  <c r="R9" i="1" s="1"/>
  <c r="P11" i="1"/>
  <c r="R11" i="1" s="1"/>
  <c r="P13" i="1"/>
  <c r="R13" i="1" s="1"/>
  <c r="S13" i="1" s="1"/>
  <c r="P15" i="1"/>
  <c r="R15" i="1" s="1"/>
  <c r="P17" i="1"/>
  <c r="R17" i="1" s="1"/>
  <c r="S17" i="1" s="1"/>
  <c r="P19" i="1"/>
  <c r="R19" i="1" s="1"/>
  <c r="S19" i="1" s="1"/>
  <c r="P21" i="1"/>
  <c r="R21" i="1" s="1"/>
  <c r="S21" i="1" s="1"/>
  <c r="P23" i="1"/>
  <c r="R23" i="1" s="1"/>
  <c r="S23" i="1" s="1"/>
  <c r="P25" i="1"/>
  <c r="R25" i="1" s="1"/>
  <c r="S25" i="1" s="1"/>
  <c r="P27" i="1"/>
  <c r="R27" i="1" s="1"/>
  <c r="S27" i="1" s="1"/>
  <c r="P29" i="1"/>
  <c r="R29" i="1" s="1"/>
  <c r="S29" i="1" s="1"/>
  <c r="P31" i="1"/>
  <c r="R31" i="1" s="1"/>
  <c r="S31" i="1" s="1"/>
  <c r="P33" i="1"/>
  <c r="R33" i="1" s="1"/>
  <c r="S33" i="1" s="1"/>
  <c r="P35" i="1"/>
  <c r="R35" i="1" s="1"/>
  <c r="S35" i="1" s="1"/>
  <c r="P37" i="1"/>
  <c r="R37" i="1" s="1"/>
  <c r="S37" i="1" s="1"/>
  <c r="P39" i="1"/>
  <c r="R39" i="1" s="1"/>
  <c r="S39" i="1" s="1"/>
  <c r="P41" i="1"/>
  <c r="R41" i="1" s="1"/>
  <c r="S41" i="1" s="1"/>
  <c r="P43" i="1"/>
  <c r="R43" i="1" s="1"/>
  <c r="S43" i="1" s="1"/>
  <c r="P45" i="1"/>
  <c r="R45" i="1" s="1"/>
  <c r="S45" i="1" s="1"/>
  <c r="P47" i="1"/>
  <c r="R47" i="1" s="1"/>
  <c r="S47" i="1" s="1"/>
  <c r="S9" i="1"/>
  <c r="P49" i="1"/>
  <c r="R49" i="1" s="1"/>
  <c r="S49" i="1" s="1"/>
  <c r="P51" i="1"/>
  <c r="R51" i="1" s="1"/>
  <c r="S51" i="1" s="1"/>
  <c r="P53" i="1"/>
  <c r="R53" i="1" s="1"/>
  <c r="S53" i="1" s="1"/>
  <c r="P55" i="1"/>
  <c r="R55" i="1" s="1"/>
  <c r="S55" i="1" s="1"/>
  <c r="P57" i="1"/>
  <c r="R57" i="1" s="1"/>
  <c r="S57" i="1" s="1"/>
  <c r="P59" i="1"/>
  <c r="R59" i="1" s="1"/>
  <c r="S59" i="1" s="1"/>
  <c r="P61" i="1"/>
  <c r="R61" i="1" s="1"/>
  <c r="S61" i="1" s="1"/>
  <c r="P63" i="1"/>
  <c r="R63" i="1" s="1"/>
  <c r="S63" i="1" s="1"/>
  <c r="P65" i="1"/>
  <c r="R65" i="1" s="1"/>
  <c r="S65" i="1" s="1"/>
  <c r="P67" i="1"/>
  <c r="R67" i="1" s="1"/>
  <c r="S67" i="1" s="1"/>
  <c r="P69" i="1"/>
  <c r="R69" i="1" s="1"/>
  <c r="S69" i="1" s="1"/>
  <c r="P71" i="1"/>
  <c r="R71" i="1" s="1"/>
  <c r="S71" i="1" s="1"/>
  <c r="P73" i="1"/>
  <c r="R73" i="1" s="1"/>
  <c r="S73" i="1" s="1"/>
  <c r="P75" i="1"/>
  <c r="R75" i="1" s="1"/>
  <c r="S75" i="1" s="1"/>
  <c r="P77" i="1"/>
  <c r="R77" i="1" s="1"/>
  <c r="S77" i="1" s="1"/>
  <c r="P79" i="1"/>
  <c r="R79" i="1" s="1"/>
  <c r="S79" i="1" s="1"/>
  <c r="P81" i="1"/>
  <c r="R81" i="1" s="1"/>
  <c r="S81" i="1" s="1"/>
  <c r="P83" i="1"/>
  <c r="R83" i="1" s="1"/>
  <c r="S83" i="1" s="1"/>
  <c r="P85" i="1"/>
  <c r="R85" i="1" s="1"/>
  <c r="S85" i="1" s="1"/>
  <c r="P87" i="1"/>
  <c r="R87" i="1" s="1"/>
  <c r="S87" i="1" s="1"/>
  <c r="P89" i="1"/>
  <c r="R89" i="1" s="1"/>
  <c r="S89" i="1" s="1"/>
  <c r="P93" i="1"/>
  <c r="R93" i="1" s="1"/>
  <c r="S93" i="1" s="1"/>
  <c r="P97" i="1"/>
  <c r="R97" i="1" s="1"/>
  <c r="S97" i="1" s="1"/>
  <c r="P101" i="1"/>
  <c r="R101" i="1" s="1"/>
  <c r="S101" i="1" s="1"/>
  <c r="P105" i="1"/>
  <c r="R105" i="1" s="1"/>
  <c r="S105" i="1" s="1"/>
  <c r="P109" i="1"/>
  <c r="R109" i="1" s="1"/>
  <c r="S109" i="1" s="1"/>
  <c r="P113" i="1"/>
  <c r="R113" i="1" s="1"/>
  <c r="S113" i="1" s="1"/>
  <c r="P117" i="1"/>
  <c r="R117" i="1" s="1"/>
  <c r="S117" i="1" s="1"/>
  <c r="P121" i="1"/>
  <c r="R121" i="1" s="1"/>
  <c r="S121" i="1" s="1"/>
  <c r="P125" i="1"/>
  <c r="R125" i="1" s="1"/>
  <c r="S125" i="1" s="1"/>
  <c r="P129" i="1"/>
  <c r="R129" i="1" s="1"/>
  <c r="S129" i="1" s="1"/>
  <c r="P133" i="1"/>
  <c r="R133" i="1" s="1"/>
  <c r="S133" i="1" s="1"/>
  <c r="P137" i="1"/>
  <c r="R137" i="1" s="1"/>
  <c r="S137" i="1" s="1"/>
  <c r="P141" i="1"/>
  <c r="R141" i="1" s="1"/>
  <c r="S141" i="1" s="1"/>
  <c r="P145" i="1"/>
  <c r="R145" i="1" s="1"/>
  <c r="S145" i="1" s="1"/>
  <c r="P149" i="1"/>
  <c r="R149" i="1" s="1"/>
  <c r="S149" i="1" s="1"/>
  <c r="P153" i="1"/>
  <c r="R153" i="1" s="1"/>
  <c r="S153" i="1" s="1"/>
  <c r="P157" i="1"/>
  <c r="R157" i="1" s="1"/>
  <c r="S157" i="1" s="1"/>
  <c r="P161" i="1"/>
  <c r="R161" i="1" s="1"/>
  <c r="S161" i="1" s="1"/>
  <c r="P165" i="1"/>
  <c r="R165" i="1" s="1"/>
  <c r="S165" i="1" s="1"/>
  <c r="P169" i="1"/>
  <c r="R169" i="1" s="1"/>
  <c r="S169" i="1" s="1"/>
  <c r="P173" i="1"/>
  <c r="R173" i="1" s="1"/>
  <c r="S173" i="1" s="1"/>
  <c r="S7" i="1"/>
  <c r="S11" i="1"/>
  <c r="S15" i="1"/>
  <c r="F10" i="5" l="1"/>
  <c r="E10" i="5"/>
  <c r="D25" i="14" l="1"/>
  <c r="A15" i="3" l="1"/>
  <c r="A18" i="3" s="1"/>
  <c r="A17" i="3" l="1"/>
  <c r="A16" i="3"/>
  <c r="T14" i="1" s="1"/>
  <c r="G12" i="11" s="1"/>
  <c r="F21" i="14" l="1"/>
  <c r="U14" i="1"/>
  <c r="F12" i="11" s="1"/>
  <c r="F25" i="14"/>
  <c r="M4" i="1"/>
  <c r="N4" i="1" s="1"/>
  <c r="M3" i="3"/>
  <c r="J3" i="3"/>
  <c r="K3" i="3" s="1"/>
  <c r="L3" i="3" s="1"/>
  <c r="N3" i="3" s="1"/>
  <c r="I5" i="3"/>
  <c r="H2" i="11" l="1"/>
  <c r="I2" i="11"/>
  <c r="F23" i="14"/>
  <c r="G29" i="14" s="1"/>
  <c r="H29" i="14" s="1"/>
  <c r="P4" i="1"/>
  <c r="R4" i="1" s="1"/>
  <c r="S4" i="1" s="1"/>
  <c r="A10" i="3"/>
  <c r="AI13" i="1" l="1"/>
  <c r="AH13" i="1"/>
  <c r="AH181" i="1"/>
  <c r="AI181" i="1"/>
  <c r="AH14" i="1"/>
  <c r="AI14" i="1"/>
  <c r="AI8" i="1"/>
  <c r="AH8" i="1"/>
  <c r="AI7" i="1"/>
  <c r="AH7" i="1"/>
  <c r="AH6" i="1"/>
  <c r="AI6" i="1"/>
  <c r="AI5" i="1"/>
  <c r="AH5" i="1"/>
  <c r="AI258" i="1"/>
  <c r="AH258" i="1"/>
  <c r="AH9" i="1"/>
  <c r="AI9" i="1"/>
  <c r="AH4" i="1"/>
  <c r="AI4" i="1"/>
  <c r="G42" i="14"/>
  <c r="G34" i="14"/>
  <c r="H34" i="14" s="1"/>
  <c r="G27" i="14"/>
  <c r="H27" i="14" s="1"/>
  <c r="G35" i="14"/>
  <c r="H35" i="14" s="1"/>
  <c r="G38" i="14"/>
  <c r="H38" i="14" s="1"/>
  <c r="G30" i="14"/>
  <c r="H30" i="14" s="1"/>
  <c r="G39" i="14"/>
  <c r="H39" i="14" s="1"/>
  <c r="G31" i="14"/>
  <c r="H31" i="14" s="1"/>
  <c r="S28" i="14"/>
  <c r="S32" i="14" s="1"/>
  <c r="G40" i="14"/>
  <c r="H40" i="14" s="1"/>
  <c r="G36" i="14"/>
  <c r="H36" i="14" s="1"/>
  <c r="G32" i="14"/>
  <c r="H32" i="14" s="1"/>
  <c r="G28" i="14"/>
  <c r="H28" i="14" s="1"/>
  <c r="G41" i="14"/>
  <c r="H41" i="14" s="1"/>
  <c r="G37" i="14"/>
  <c r="H37" i="14" s="1"/>
  <c r="G33" i="14"/>
  <c r="H33" i="14" s="1"/>
  <c r="S33" i="14"/>
  <c r="S35" i="14" s="1"/>
  <c r="H42" i="14"/>
  <c r="N29" i="14" l="1"/>
  <c r="S36" i="14"/>
</calcChain>
</file>

<file path=xl/sharedStrings.xml><?xml version="1.0" encoding="utf-8"?>
<sst xmlns="http://schemas.openxmlformats.org/spreadsheetml/2006/main" count="6035" uniqueCount="1351">
  <si>
    <t>#</t>
  </si>
  <si>
    <t>Renal Status</t>
  </si>
  <si>
    <t>PD</t>
  </si>
  <si>
    <t>Date of submission:</t>
  </si>
  <si>
    <t>10 digits</t>
  </si>
  <si>
    <t>should be</t>
  </si>
  <si>
    <t>Hospital Code</t>
  </si>
  <si>
    <t>Satellite  Code</t>
  </si>
  <si>
    <t>Company</t>
  </si>
  <si>
    <t>Unit Name</t>
  </si>
  <si>
    <t>City</t>
  </si>
  <si>
    <t>ID/Status</t>
  </si>
  <si>
    <t>Country</t>
  </si>
  <si>
    <t>SGC04</t>
  </si>
  <si>
    <t>Queen Elizabeth University Hospital Glasgow</t>
  </si>
  <si>
    <t>Glasgow Renal and Transplant Unit</t>
  </si>
  <si>
    <t>Main Unit</t>
  </si>
  <si>
    <t>SYC02</t>
  </si>
  <si>
    <t>Dumfries &amp; Galloway Royal Infirmary</t>
  </si>
  <si>
    <t>Scotland</t>
  </si>
  <si>
    <t>SPREM6Q</t>
  </si>
  <si>
    <t>New Victoria Hospital</t>
  </si>
  <si>
    <t>New Victoria</t>
  </si>
  <si>
    <t>Satellite</t>
  </si>
  <si>
    <t>Victoria Hospital</t>
  </si>
  <si>
    <t>Victoria Hospital (Glasgow)</t>
  </si>
  <si>
    <t>SNC01</t>
  </si>
  <si>
    <t>SPREM6A</t>
  </si>
  <si>
    <t>Stonehaven Dialysis Unit</t>
  </si>
  <si>
    <t>RBS25</t>
  </si>
  <si>
    <t>Alder Hey Children's Hospital (Royal Liverpool Children's)</t>
  </si>
  <si>
    <t>Main Unit;Paediatric</t>
  </si>
  <si>
    <t>United Kingdom</t>
  </si>
  <si>
    <t>RQ3</t>
  </si>
  <si>
    <t>Birmingham Children's Hospital</t>
  </si>
  <si>
    <t>RA723</t>
  </si>
  <si>
    <t>Bristol Royal Hospital for Children</t>
  </si>
  <si>
    <t>RWM51</t>
  </si>
  <si>
    <t>Children's Hospital for Wales</t>
  </si>
  <si>
    <t>Wales</t>
  </si>
  <si>
    <t>RJ122</t>
  </si>
  <si>
    <t>Evelina London Children's Hospital</t>
  </si>
  <si>
    <t>99RTD01</t>
  </si>
  <si>
    <t>Great North Children's Hospital</t>
  </si>
  <si>
    <t>RP4</t>
  </si>
  <si>
    <t>Great Ormond Street Hospital for Children</t>
  </si>
  <si>
    <t>GOSH</t>
  </si>
  <si>
    <t>99RQR13</t>
  </si>
  <si>
    <t>Leeds Childrens Hospital</t>
  </si>
  <si>
    <t>Paediatric Nephrology</t>
  </si>
  <si>
    <t>99RCSLB</t>
  </si>
  <si>
    <t>Nottingham Children's Hospital</t>
  </si>
  <si>
    <t>11023</t>
  </si>
  <si>
    <t>Royal Belfast Hospital for Sick Children</t>
  </si>
  <si>
    <t>Northern Ireland</t>
  </si>
  <si>
    <t>RW3RM</t>
  </si>
  <si>
    <t>Royal Manchester Children's Hospital</t>
  </si>
  <si>
    <t>99RHM01</t>
  </si>
  <si>
    <t>Southampton Childrens Hospital</t>
  </si>
  <si>
    <t>Nephro-urology Ward G4</t>
  </si>
  <si>
    <t>SHC01</t>
  </si>
  <si>
    <t>SPREM1R</t>
  </si>
  <si>
    <t>Belford Hospital</t>
  </si>
  <si>
    <t>Fort William</t>
  </si>
  <si>
    <t>SSC02</t>
  </si>
  <si>
    <t>SPREM2E</t>
  </si>
  <si>
    <t>Borders General Hospital</t>
  </si>
  <si>
    <t>Borders General</t>
  </si>
  <si>
    <t>45021</t>
  </si>
  <si>
    <t>PREM09W</t>
  </si>
  <si>
    <t>Altnagelvin Area Hospital</t>
  </si>
  <si>
    <t>Renal Unit</t>
  </si>
  <si>
    <t>RGT01</t>
  </si>
  <si>
    <t>RGT1Y</t>
  </si>
  <si>
    <t>Cambridge Dialysis Centre</t>
  </si>
  <si>
    <t/>
  </si>
  <si>
    <t>Aberdeen Royal Infirmary</t>
  </si>
  <si>
    <t>Balfour Hospital</t>
  </si>
  <si>
    <t>Orkney</t>
  </si>
  <si>
    <t>24027</t>
  </si>
  <si>
    <t>Antrim Area Hospital(Northern Trust)</t>
  </si>
  <si>
    <t>Antrim Renal Unit</t>
  </si>
  <si>
    <t>2020</t>
  </si>
  <si>
    <t>Belfast City Hospital</t>
  </si>
  <si>
    <t>Ward Floor 11</t>
  </si>
  <si>
    <t>33020</t>
  </si>
  <si>
    <t>Daisy Hill Hospital (Southern Trust)</t>
  </si>
  <si>
    <t>Daisy Hill Hospital</t>
  </si>
  <si>
    <t>Tyrone, Altnagelvin -(Western Trust)</t>
  </si>
  <si>
    <t>Tyrone County Renal Unit</t>
  </si>
  <si>
    <t>7021</t>
  </si>
  <si>
    <t>Ulster Hospital</t>
  </si>
  <si>
    <t>RMF01</t>
  </si>
  <si>
    <t>RMB05</t>
  </si>
  <si>
    <t>Accrington Victoria Hospital</t>
  </si>
  <si>
    <t>Accrington Victoria</t>
  </si>
  <si>
    <t>RCB55</t>
  </si>
  <si>
    <t>RCB23</t>
  </si>
  <si>
    <t>Acorn Court</t>
  </si>
  <si>
    <t>Easingwold</t>
  </si>
  <si>
    <t>Addenbrookes Hospital</t>
  </si>
  <si>
    <t>RW402</t>
  </si>
  <si>
    <t>Aintree University Hospital</t>
  </si>
  <si>
    <t>Bluebell House</t>
  </si>
  <si>
    <t>RAE05</t>
  </si>
  <si>
    <t>9RCF31</t>
  </si>
  <si>
    <t>Airedale General Hospital</t>
  </si>
  <si>
    <t>Skipton</t>
  </si>
  <si>
    <t>RGQ02</t>
  </si>
  <si>
    <t>RGQ03</t>
  </si>
  <si>
    <t>Aldeburgh Community Hospital</t>
  </si>
  <si>
    <t>Aldeburgh</t>
  </si>
  <si>
    <t>RTD01</t>
  </si>
  <si>
    <t>RTD03</t>
  </si>
  <si>
    <t>Alnwick</t>
  </si>
  <si>
    <t>Alnwick Satellite Unit</t>
  </si>
  <si>
    <t>RM574</t>
  </si>
  <si>
    <t>RM403</t>
  </si>
  <si>
    <t>Altrincham</t>
  </si>
  <si>
    <t>Altrincham Dialysis Unit</t>
  </si>
  <si>
    <t>RBL14</t>
  </si>
  <si>
    <t>Arrowe Park Hospital</t>
  </si>
  <si>
    <t>RRK02</t>
  </si>
  <si>
    <t>RLW01</t>
  </si>
  <si>
    <t>City Hospital</t>
  </si>
  <si>
    <t>RAL01</t>
  </si>
  <si>
    <t>RVL01</t>
  </si>
  <si>
    <t>Barnet General Hospital</t>
  </si>
  <si>
    <t>Barnet</t>
  </si>
  <si>
    <t>RK7CC</t>
  </si>
  <si>
    <t>RFRAA</t>
  </si>
  <si>
    <t>Barnsley District General Hospital</t>
  </si>
  <si>
    <t>Barnsley</t>
  </si>
  <si>
    <t>RH8</t>
  </si>
  <si>
    <t>RH8G3</t>
  </si>
  <si>
    <t>Barnstaple Satellite Renal Dialysis Unit</t>
  </si>
  <si>
    <t>RNJ00</t>
  </si>
  <si>
    <t>Barts &amp; The London Hospital</t>
  </si>
  <si>
    <t>The Royal London Hospital</t>
  </si>
  <si>
    <t>RDDH0</t>
  </si>
  <si>
    <t>Basildon University Hospital</t>
  </si>
  <si>
    <t>RHU02</t>
  </si>
  <si>
    <t>9RN506</t>
  </si>
  <si>
    <t>Basingstoke Dialysis Unit</t>
  </si>
  <si>
    <t>Basingstoke</t>
  </si>
  <si>
    <t>RP5</t>
  </si>
  <si>
    <t>RP5BA</t>
  </si>
  <si>
    <t>Bassetlaw Hospital</t>
  </si>
  <si>
    <t>Bassetlaw</t>
  </si>
  <si>
    <t>RAQ01</t>
  </si>
  <si>
    <t>9RFU</t>
  </si>
  <si>
    <t>Bedford Dialysis Unit</t>
  </si>
  <si>
    <t>Bedford</t>
  </si>
  <si>
    <t>RQR13</t>
  </si>
  <si>
    <t>9RQR13</t>
  </si>
  <si>
    <t>Beeston Dialysis Unit</t>
  </si>
  <si>
    <t>Beeston</t>
  </si>
  <si>
    <t>RFBAK</t>
  </si>
  <si>
    <t>9RFBAK</t>
  </si>
  <si>
    <t>Belgrave Renal Unit</t>
  </si>
  <si>
    <t>Belgrave</t>
  </si>
  <si>
    <t>RGU01</t>
  </si>
  <si>
    <t>RDM03</t>
  </si>
  <si>
    <t>Bexhill Hospital</t>
  </si>
  <si>
    <t>Bexhill</t>
  </si>
  <si>
    <t>SPREM2R</t>
  </si>
  <si>
    <t>Caithness General Hospital</t>
  </si>
  <si>
    <t>Wick</t>
  </si>
  <si>
    <t>RK950</t>
  </si>
  <si>
    <t>9RJ866</t>
  </si>
  <si>
    <t>Bodmin Hospital</t>
  </si>
  <si>
    <t>Bodmin - Derriford</t>
  </si>
  <si>
    <t>REF12</t>
  </si>
  <si>
    <t>RJ866</t>
  </si>
  <si>
    <t>Bodmin - Royal Cornwall</t>
  </si>
  <si>
    <t>RPK40</t>
  </si>
  <si>
    <t>Bognor Regis War Memorial Hospital</t>
  </si>
  <si>
    <t>Bognor Regis</t>
  </si>
  <si>
    <t>RJ121</t>
  </si>
  <si>
    <t>99RJ121</t>
  </si>
  <si>
    <t>Borough Kidney Treatment Centre</t>
  </si>
  <si>
    <t>Borough</t>
  </si>
  <si>
    <t>SPREM3A</t>
  </si>
  <si>
    <t>Campbell Hospital</t>
  </si>
  <si>
    <t>Portsoy</t>
  </si>
  <si>
    <t>9RP7LA</t>
  </si>
  <si>
    <t>Boston Dialysis Centre</t>
  </si>
  <si>
    <t>Boston</t>
  </si>
  <si>
    <t>RF201</t>
  </si>
  <si>
    <t>9RF201</t>
  </si>
  <si>
    <t>Bridlington &amp; District Hospital</t>
  </si>
  <si>
    <t>Bridlington</t>
  </si>
  <si>
    <t>REE01</t>
  </si>
  <si>
    <t>9REE01</t>
  </si>
  <si>
    <t>Bright Dialysis Unit</t>
  </si>
  <si>
    <t>RQ617</t>
  </si>
  <si>
    <t>RQ601</t>
  </si>
  <si>
    <t>Broadgreen Hospital</t>
  </si>
  <si>
    <t>Broadgreen</t>
  </si>
  <si>
    <t>RJZ</t>
  </si>
  <si>
    <t>99RJZ</t>
  </si>
  <si>
    <t>Bromley Dialysis Unit</t>
  </si>
  <si>
    <t>Bromley</t>
  </si>
  <si>
    <t>RQHC7</t>
  </si>
  <si>
    <t>RKUAJ</t>
  </si>
  <si>
    <t>Bronglais Hospital</t>
  </si>
  <si>
    <t>Aberystwyth</t>
  </si>
  <si>
    <t>RQ8L0</t>
  </si>
  <si>
    <t>Broomfield Hospital</t>
  </si>
  <si>
    <t>RVVKC</t>
  </si>
  <si>
    <t>RPC20</t>
  </si>
  <si>
    <t>Buckland Hospital</t>
  </si>
  <si>
    <t>Dover</t>
  </si>
  <si>
    <t>RW5CA</t>
  </si>
  <si>
    <t>Burnley General Hospital</t>
  </si>
  <si>
    <t>Burnley</t>
  </si>
  <si>
    <t>RGA02</t>
  </si>
  <si>
    <t>Calderdale Dialysis Unit (Halifax)</t>
  </si>
  <si>
    <t>Calderdale Royal Hospital</t>
  </si>
  <si>
    <t>TAF21</t>
  </si>
  <si>
    <t>Camberwell Dialysis Unit</t>
  </si>
  <si>
    <t>Camberwell</t>
  </si>
  <si>
    <t>9TAF</t>
  </si>
  <si>
    <t>Camden Dialysis unit</t>
  </si>
  <si>
    <t>Camden - Royal Free (Fresenius)</t>
  </si>
  <si>
    <t>RL403</t>
  </si>
  <si>
    <t>RRE14</t>
  </si>
  <si>
    <t>Cannock Chase Hospital</t>
  </si>
  <si>
    <t>Cannock</t>
  </si>
  <si>
    <t>RRBBV</t>
  </si>
  <si>
    <t>99RRBBV</t>
  </si>
  <si>
    <t>Cardiff North Dialysis Unit</t>
  </si>
  <si>
    <t>Cardiff North</t>
  </si>
  <si>
    <t>XXX01</t>
  </si>
  <si>
    <t>Cardiff South Renal Unit</t>
  </si>
  <si>
    <t>Cardiff South</t>
  </si>
  <si>
    <t>RL7</t>
  </si>
  <si>
    <t>9RJH01</t>
  </si>
  <si>
    <t>Castle Vale Renal Unit</t>
  </si>
  <si>
    <t>Castle Vale</t>
  </si>
  <si>
    <t>RCSLB</t>
  </si>
  <si>
    <t>9RCSLB</t>
  </si>
  <si>
    <t>Centenary Wing</t>
  </si>
  <si>
    <t>Nottingham City Hospital</t>
  </si>
  <si>
    <t>RM574OCT</t>
  </si>
  <si>
    <t>Central Manchester Dialysis Centre</t>
  </si>
  <si>
    <t>Central Manchester Dialysis Satellite Unit</t>
  </si>
  <si>
    <t>RQN02</t>
  </si>
  <si>
    <t>RAU31</t>
  </si>
  <si>
    <t>Central Middlesex Hospital</t>
  </si>
  <si>
    <t>Central Middlesex</t>
  </si>
  <si>
    <t>9RKD</t>
  </si>
  <si>
    <t>Chandlers Ford Dialysis unit</t>
  </si>
  <si>
    <t>Chandler's Ford</t>
  </si>
  <si>
    <t>RY5K7</t>
  </si>
  <si>
    <t>Chandra Mistry Dialysis Unit</t>
  </si>
  <si>
    <t>Edith Cavell Campus</t>
  </si>
  <si>
    <t>Peterborough</t>
  </si>
  <si>
    <t>RFSDA</t>
  </si>
  <si>
    <t>Chesterfield &amp; North Derbyshire Royal Hospital</t>
  </si>
  <si>
    <t>Chesterfield</t>
  </si>
  <si>
    <t>RJU01</t>
  </si>
  <si>
    <t>Chorley &amp; South Ribble Hospital</t>
  </si>
  <si>
    <t>Chorley &amp; District</t>
  </si>
  <si>
    <t>RNX02</t>
  </si>
  <si>
    <t>Churchill Hospital</t>
  </si>
  <si>
    <t>Oxford Kidney Unit</t>
  </si>
  <si>
    <t>RLQ02</t>
  </si>
  <si>
    <t>Hereford Dialysis Unit</t>
  </si>
  <si>
    <t>Hereford</t>
  </si>
  <si>
    <t>RBL20</t>
  </si>
  <si>
    <t>Clatterbridge Hospital</t>
  </si>
  <si>
    <t>Clatterbridge</t>
  </si>
  <si>
    <t>RXL06</t>
  </si>
  <si>
    <t>Clifton Hospital</t>
  </si>
  <si>
    <t>Clifton</t>
  </si>
  <si>
    <t>RDEE4</t>
  </si>
  <si>
    <t>Colchester General Hospital</t>
  </si>
  <si>
    <t>RJ701</t>
  </si>
  <si>
    <t>98RJ701</t>
  </si>
  <si>
    <t>Collier Wood Dialysis Unit</t>
  </si>
  <si>
    <t>Colliers Wood</t>
  </si>
  <si>
    <t>99RFBAK</t>
  </si>
  <si>
    <t>Corby Renal Dialysis Unit</t>
  </si>
  <si>
    <t>Corby</t>
  </si>
  <si>
    <t>9RVJ21</t>
  </si>
  <si>
    <t>Cossham Hospital</t>
  </si>
  <si>
    <t>Cossham</t>
  </si>
  <si>
    <t>RJR05</t>
  </si>
  <si>
    <t>Countess of Chester Hospital</t>
  </si>
  <si>
    <t>Chester</t>
  </si>
  <si>
    <t>SPREM1A</t>
  </si>
  <si>
    <t>Dr Gray's Hospital</t>
  </si>
  <si>
    <t>Elgin</t>
  </si>
  <si>
    <t>9RTP02</t>
  </si>
  <si>
    <t>Crawley Kidney Treatment Centre</t>
  </si>
  <si>
    <t>Crawley - Royal Sussex</t>
  </si>
  <si>
    <t>RAZ</t>
  </si>
  <si>
    <t>RTP02</t>
  </si>
  <si>
    <t>Crawley - St Helier</t>
  </si>
  <si>
    <t>RM102</t>
  </si>
  <si>
    <t>RM131</t>
  </si>
  <si>
    <t>Cromer &amp; District Hospital</t>
  </si>
  <si>
    <t>Cromer</t>
  </si>
  <si>
    <t>RLGAY</t>
  </si>
  <si>
    <t>Cumberland Infirmary</t>
  </si>
  <si>
    <t>RN7</t>
  </si>
  <si>
    <t>Darent Valley Hospital</t>
  </si>
  <si>
    <t>Dartford</t>
  </si>
  <si>
    <t>RCJAT</t>
  </si>
  <si>
    <t>RLBCH</t>
  </si>
  <si>
    <t>Darlington Memorial Hospital</t>
  </si>
  <si>
    <t>Darlington</t>
  </si>
  <si>
    <t>Derriford Hospital</t>
  </si>
  <si>
    <t>RMW10</t>
  </si>
  <si>
    <t>Dewsbury Dialysis Unit</t>
  </si>
  <si>
    <t>Dewsbury &amp; District Hospital</t>
  </si>
  <si>
    <t>RJL</t>
  </si>
  <si>
    <t>Diana, Princess of Wales Hospital</t>
  </si>
  <si>
    <t>Grimsby</t>
  </si>
  <si>
    <t>Doncaster Royal Infirmary</t>
  </si>
  <si>
    <t>Ward 32</t>
  </si>
  <si>
    <t>RBD01</t>
  </si>
  <si>
    <t>Dorset County Hospital</t>
  </si>
  <si>
    <t>The Dorset Renal Unit</t>
  </si>
  <si>
    <t>SPREM7a</t>
  </si>
  <si>
    <t>Gilbert Bain Hospital</t>
  </si>
  <si>
    <t>9RJZ</t>
  </si>
  <si>
    <t>Dulwich Hospital</t>
  </si>
  <si>
    <t>Dulwich</t>
  </si>
  <si>
    <t>RC368</t>
  </si>
  <si>
    <t>Ealing Hospital</t>
  </si>
  <si>
    <t>Ealing</t>
  </si>
  <si>
    <t>RXC02</t>
  </si>
  <si>
    <t>Eastbourne Dialysis Unit</t>
  </si>
  <si>
    <t>RVL07</t>
  </si>
  <si>
    <t>Edgware Hospital</t>
  </si>
  <si>
    <t>Edgware</t>
  </si>
  <si>
    <t>99RXX</t>
  </si>
  <si>
    <t>Epsom</t>
  </si>
  <si>
    <t>RG303A</t>
  </si>
  <si>
    <t>Farnborough Dialysis Unit</t>
  </si>
  <si>
    <t>Farnborough</t>
  </si>
  <si>
    <t>RH641</t>
  </si>
  <si>
    <t>9RTQ</t>
  </si>
  <si>
    <t>Forest of Dean Dialysis Unit</t>
  </si>
  <si>
    <t>Forest of Dean</t>
  </si>
  <si>
    <t>Freeman Hospital</t>
  </si>
  <si>
    <t>RBBP3</t>
  </si>
  <si>
    <t>Frome Community Hospital</t>
  </si>
  <si>
    <t>Frome</t>
  </si>
  <si>
    <t>RKB01</t>
  </si>
  <si>
    <t>RLT01</t>
  </si>
  <si>
    <t>George Eliot Hospital</t>
  </si>
  <si>
    <t>Nuneaton</t>
  </si>
  <si>
    <t>Gloucestershire Royal Hospital</t>
  </si>
  <si>
    <t>9RWD</t>
  </si>
  <si>
    <t>Grantham Dialysis Unit</t>
  </si>
  <si>
    <t>Grantham</t>
  </si>
  <si>
    <t>RVNCA</t>
  </si>
  <si>
    <t>Great Western Hospital</t>
  </si>
  <si>
    <t>Swindon</t>
  </si>
  <si>
    <t>Guy's and St Thomas's Hospital</t>
  </si>
  <si>
    <t>Guy's Hospital</t>
  </si>
  <si>
    <t>9RJ121</t>
  </si>
  <si>
    <t>4th floor dialysis</t>
  </si>
  <si>
    <t>RBN63</t>
  </si>
  <si>
    <t>Halton General Hospital</t>
  </si>
  <si>
    <t>Halton</t>
  </si>
  <si>
    <t>98RFBAK</t>
  </si>
  <si>
    <t>Hamilton Renal Unit</t>
  </si>
  <si>
    <t>Hamilton</t>
  </si>
  <si>
    <t>RYJ03</t>
  </si>
  <si>
    <t>Hammersmith Hospital</t>
  </si>
  <si>
    <t>Hammersmith</t>
  </si>
  <si>
    <t>RCD35</t>
  </si>
  <si>
    <t>Harrogate District Hospital</t>
  </si>
  <si>
    <t>Harrogate</t>
  </si>
  <si>
    <t>99RHU02</t>
  </si>
  <si>
    <t>Havant Dialysis Unit</t>
  </si>
  <si>
    <t>Havant</t>
  </si>
  <si>
    <t>RTK02</t>
  </si>
  <si>
    <t>Hayes Cottage Hospital</t>
  </si>
  <si>
    <t>Hayes</t>
  </si>
  <si>
    <t>Heartlands Hospital</t>
  </si>
  <si>
    <t>Glaxo Renal Unit</t>
  </si>
  <si>
    <t>RWP31</t>
  </si>
  <si>
    <t>Kidderminster Hospital</t>
  </si>
  <si>
    <t>Kidderminster - QEH</t>
  </si>
  <si>
    <t>9RRK02</t>
  </si>
  <si>
    <t>Kings Norton Dialysis Unit</t>
  </si>
  <si>
    <t>Kings Norton</t>
  </si>
  <si>
    <t>SPREM2Q</t>
  </si>
  <si>
    <t>Inverclyde Royal Hospital</t>
  </si>
  <si>
    <t>Inverclyde</t>
  </si>
  <si>
    <t>SPREM4A</t>
  </si>
  <si>
    <t>Inverurie Hospital</t>
  </si>
  <si>
    <t>Inverurie</t>
  </si>
  <si>
    <t>9RAL01</t>
  </si>
  <si>
    <t>Highgate Dialysis Unit</t>
  </si>
  <si>
    <t>Highgate</t>
  </si>
  <si>
    <t>RQQ31</t>
  </si>
  <si>
    <t>Hinchingbrooke Hospital</t>
  </si>
  <si>
    <t>Hinchingbrooke</t>
  </si>
  <si>
    <t>RH840</t>
  </si>
  <si>
    <t>Honition Hospital</t>
  </si>
  <si>
    <t>Honiton</t>
  </si>
  <si>
    <t>RBF33</t>
  </si>
  <si>
    <t>Horton General Hospital</t>
  </si>
  <si>
    <t>Horton</t>
  </si>
  <si>
    <t>RGB04</t>
  </si>
  <si>
    <t>Huddersfield Dialysis Unit</t>
  </si>
  <si>
    <t>Huddersfield Royal Infirmary</t>
  </si>
  <si>
    <t>Huddersfield</t>
  </si>
  <si>
    <t>Hull Royal Infirmary</t>
  </si>
  <si>
    <t>RXM56</t>
  </si>
  <si>
    <t>Ilkeston Community Hospital</t>
  </si>
  <si>
    <t>Ilkeston</t>
  </si>
  <si>
    <t>Ipswich Hospital</t>
  </si>
  <si>
    <t>James Cook University Hospital</t>
  </si>
  <si>
    <t>Renal Dialysis Unit</t>
  </si>
  <si>
    <t>RGP75</t>
  </si>
  <si>
    <t>James Paget Hospital</t>
  </si>
  <si>
    <t>James Paget</t>
  </si>
  <si>
    <t>Kent &amp; Canterbury Hospital</t>
  </si>
  <si>
    <t>RNQ51</t>
  </si>
  <si>
    <t>Kettering General Hospital</t>
  </si>
  <si>
    <t>Kettering</t>
  </si>
  <si>
    <t>RNA03</t>
  </si>
  <si>
    <t>9RWP31</t>
  </si>
  <si>
    <t>Kidderminster - Russels Hall</t>
  </si>
  <si>
    <t>9RNG2</t>
  </si>
  <si>
    <t>Samuel Johnson Community Hospital</t>
  </si>
  <si>
    <t>Lichfield - QEH</t>
  </si>
  <si>
    <t>RF4DG</t>
  </si>
  <si>
    <t>King George Hospital</t>
  </si>
  <si>
    <t>King George Satellite Unit</t>
  </si>
  <si>
    <t>King's College Hospital</t>
  </si>
  <si>
    <t>RJZW</t>
  </si>
  <si>
    <t>Fisk/Cheere Ward</t>
  </si>
  <si>
    <t>RFJBC</t>
  </si>
  <si>
    <t>Kings Mill Hospital</t>
  </si>
  <si>
    <t>Kings Mill</t>
  </si>
  <si>
    <t>98RBK</t>
  </si>
  <si>
    <t>Walsall Dialysis Centre</t>
  </si>
  <si>
    <t>Walsall - QEH</t>
  </si>
  <si>
    <t>99RRK02</t>
  </si>
  <si>
    <t>Worcester Dialysis Unit</t>
  </si>
  <si>
    <t>Worcester</t>
  </si>
  <si>
    <t>RJ707</t>
  </si>
  <si>
    <t>Kingston Dialysis Unit</t>
  </si>
  <si>
    <t>Kingston</t>
  </si>
  <si>
    <t>9RAZ</t>
  </si>
  <si>
    <t>9RA743</t>
  </si>
  <si>
    <t>Knowle West Health Park</t>
  </si>
  <si>
    <t>South Bristol</t>
  </si>
  <si>
    <t>REFWW</t>
  </si>
  <si>
    <t>Launceston Hospital</t>
  </si>
  <si>
    <t>Launceston Dialysis Unit</t>
  </si>
  <si>
    <t>Leicester General Hospital</t>
  </si>
  <si>
    <t>RJE01</t>
  </si>
  <si>
    <t>RBT20</t>
  </si>
  <si>
    <t>Leighton Hospital</t>
  </si>
  <si>
    <t>Leighton</t>
  </si>
  <si>
    <t>RKZDA</t>
  </si>
  <si>
    <t>Lincoln County Hospital</t>
  </si>
  <si>
    <t>Lincoln</t>
  </si>
  <si>
    <t>RHANN</t>
  </si>
  <si>
    <t>Lings Bar</t>
  </si>
  <si>
    <t>Lister Hospital</t>
  </si>
  <si>
    <t>RWL25</t>
  </si>
  <si>
    <t>Aston Cross Dialysis Centre</t>
  </si>
  <si>
    <t>Aston Cross Business Park</t>
  </si>
  <si>
    <t>9RVEB1</t>
  </si>
  <si>
    <t>Llantrisant Dialysis Centre</t>
  </si>
  <si>
    <t>Llantrisant</t>
  </si>
  <si>
    <t>98CJ06</t>
  </si>
  <si>
    <t>London Bridge Hospital</t>
  </si>
  <si>
    <t>London Bridge - Guy's</t>
  </si>
  <si>
    <t>RXJ06</t>
  </si>
  <si>
    <t>London Bridge - Kings</t>
  </si>
  <si>
    <t>9RJ701</t>
  </si>
  <si>
    <t>London Holiday Dialysis Centre</t>
  </si>
  <si>
    <t>London Holiday</t>
  </si>
  <si>
    <t>RT5DC</t>
  </si>
  <si>
    <t>Loughborough Hospital</t>
  </si>
  <si>
    <t>Loughborough</t>
  </si>
  <si>
    <t>RC971</t>
  </si>
  <si>
    <t>Luton &amp; Dunstable Hospital</t>
  </si>
  <si>
    <t>Luton &amp; Dunstable</t>
  </si>
  <si>
    <t>SLC01</t>
  </si>
  <si>
    <t>University Hospital Monklands</t>
  </si>
  <si>
    <t>Monklands Hospital</t>
  </si>
  <si>
    <t>RJN71</t>
  </si>
  <si>
    <t>Macclesfield District General Hospital</t>
  </si>
  <si>
    <t>Macclesfield Dialysis unit</t>
  </si>
  <si>
    <t>RVVMA</t>
  </si>
  <si>
    <t>Maidstone Hospital</t>
  </si>
  <si>
    <t>Maidstone</t>
  </si>
  <si>
    <t>Manchester Royal Infirmary</t>
  </si>
  <si>
    <t>RJ6</t>
  </si>
  <si>
    <t>Mayday University Hospital</t>
  </si>
  <si>
    <t>Mayday</t>
  </si>
  <si>
    <t>RPA</t>
  </si>
  <si>
    <t>Medway Maritime Hospital</t>
  </si>
  <si>
    <t>Medway</t>
  </si>
  <si>
    <t>RDZ15</t>
  </si>
  <si>
    <t>Milford-on-Sea War Memorial Hospital</t>
  </si>
  <si>
    <t>Milford-on-Sea</t>
  </si>
  <si>
    <t>RD816</t>
  </si>
  <si>
    <t>Milton Keynes General Hospital</t>
  </si>
  <si>
    <t>Milton Keynes</t>
  </si>
  <si>
    <t>RP5MM</t>
  </si>
  <si>
    <t>Montagu Hospital</t>
  </si>
  <si>
    <t>Dearne Valley</t>
  </si>
  <si>
    <t>STC01</t>
  </si>
  <si>
    <t>Ninewells Hospital</t>
  </si>
  <si>
    <t>Renal Dialysis Unit, Level 4</t>
  </si>
  <si>
    <t>Morriston Hospital</t>
  </si>
  <si>
    <t>9RH06</t>
  </si>
  <si>
    <t>Musgrove Park Hospital</t>
  </si>
  <si>
    <t>Taunton - Royal Devon</t>
  </si>
  <si>
    <t>9RH02</t>
  </si>
  <si>
    <t>Taunton - Southmead</t>
  </si>
  <si>
    <t>8RJ121</t>
  </si>
  <si>
    <t>New Cross Gate Dialysis Unit</t>
  </si>
  <si>
    <t>New Cross Gate</t>
  </si>
  <si>
    <t>New Cross Hospital</t>
  </si>
  <si>
    <t>RGCNH</t>
  </si>
  <si>
    <t>Newham University Hospital</t>
  </si>
  <si>
    <t>Newham</t>
  </si>
  <si>
    <t>XXX03</t>
  </si>
  <si>
    <t>Newport Renal Unit</t>
  </si>
  <si>
    <t>Norfolk &amp; Norwich University Hospital</t>
  </si>
  <si>
    <t>RW602</t>
  </si>
  <si>
    <t>North Manchester General Hospital</t>
  </si>
  <si>
    <t>North Manchester Dialysis unit</t>
  </si>
  <si>
    <t>RAPNM</t>
  </si>
  <si>
    <t>North Middlesex Hospital</t>
  </si>
  <si>
    <t>North Middlesex</t>
  </si>
  <si>
    <t>9RCJAT</t>
  </si>
  <si>
    <t>North Ormesby Dialysis Centre</t>
  </si>
  <si>
    <t>North Ormesby</t>
  </si>
  <si>
    <t>RTF67</t>
  </si>
  <si>
    <t>North Shields Satellite Unit</t>
  </si>
  <si>
    <t>99RJ701</t>
  </si>
  <si>
    <t>North Wandsworth Dialysis Unit</t>
  </si>
  <si>
    <t>North Wandsworth</t>
  </si>
  <si>
    <t>RFBAT</t>
  </si>
  <si>
    <t>Northampton Dialysis Unit</t>
  </si>
  <si>
    <t>SPREM2A</t>
  </si>
  <si>
    <t>Peterhead Community Hospital</t>
  </si>
  <si>
    <t>Peterhead</t>
  </si>
  <si>
    <t>Northern General Hospital - SHEFFIELD</t>
  </si>
  <si>
    <t>RFZ20</t>
  </si>
  <si>
    <t>Northwick Park Hospital</t>
  </si>
  <si>
    <t>Northwick Park</t>
  </si>
  <si>
    <t>RM301</t>
  </si>
  <si>
    <t>7RM301</t>
  </si>
  <si>
    <t>Oldham Renal Unit</t>
  </si>
  <si>
    <t>Oldham</t>
  </si>
  <si>
    <t>RDDH1</t>
  </si>
  <si>
    <t>Orsett Hospital</t>
  </si>
  <si>
    <t>Orsett</t>
  </si>
  <si>
    <t>RGN</t>
  </si>
  <si>
    <t>Peterborough District Hospital</t>
  </si>
  <si>
    <t>9RL403</t>
  </si>
  <si>
    <t>Pond Lane Dialysis unit</t>
  </si>
  <si>
    <t>Pond Lane</t>
  </si>
  <si>
    <t>RXF03</t>
  </si>
  <si>
    <t>Pontefract Dialysis Unit</t>
  </si>
  <si>
    <t>Pontefract General Infirmary</t>
  </si>
  <si>
    <t>XXX02</t>
  </si>
  <si>
    <t>Pontypool Dialysis Unit</t>
  </si>
  <si>
    <t>Pontypool</t>
  </si>
  <si>
    <t>9RBD01</t>
  </si>
  <si>
    <t>Poole Dialysis Unit</t>
  </si>
  <si>
    <t>Poole</t>
  </si>
  <si>
    <t>9RXV06</t>
  </si>
  <si>
    <t>Prestwich Hospital</t>
  </si>
  <si>
    <t>Prestwich self care unit</t>
  </si>
  <si>
    <t>RRS</t>
  </si>
  <si>
    <t>Prince Charles Hospital</t>
  </si>
  <si>
    <t>Prince Charles</t>
  </si>
  <si>
    <t>RLZ01</t>
  </si>
  <si>
    <t>RXWAT</t>
  </si>
  <si>
    <t>Princess Royal Hospital</t>
  </si>
  <si>
    <t>Telford</t>
  </si>
  <si>
    <t>SFC01</t>
  </si>
  <si>
    <t>SPREM1V</t>
  </si>
  <si>
    <t>Queen Margaret Hospital</t>
  </si>
  <si>
    <t>9RXX</t>
  </si>
  <si>
    <t>Purley Dialysis Unit</t>
  </si>
  <si>
    <t>Purley</t>
  </si>
  <si>
    <t>Queen Alexandra Hospital</t>
  </si>
  <si>
    <t>Wessex Kidney Centre</t>
  </si>
  <si>
    <t>Raigmore Hospital</t>
  </si>
  <si>
    <t>RG222</t>
  </si>
  <si>
    <t>Queen Elizabeth Hospital, Woolwich</t>
  </si>
  <si>
    <t>Woolwich</t>
  </si>
  <si>
    <t>RVV11</t>
  </si>
  <si>
    <t>Queen Elizabeth the Queen Mother Hospital</t>
  </si>
  <si>
    <t>Margate</t>
  </si>
  <si>
    <t>RJ230</t>
  </si>
  <si>
    <t>Queen Mary's Hospital</t>
  </si>
  <si>
    <t>Sidcup</t>
  </si>
  <si>
    <t>9RNJ00</t>
  </si>
  <si>
    <t>Queen's Hospital</t>
  </si>
  <si>
    <t>RX1RA</t>
  </si>
  <si>
    <t>Queens Medical Centre</t>
  </si>
  <si>
    <t>Unit 1 &amp; 2 Wharfside</t>
  </si>
  <si>
    <t>REZ02</t>
  </si>
  <si>
    <t>Rochdale Renal Unit/ Birch Hill Hospital</t>
  </si>
  <si>
    <t>Rochdale</t>
  </si>
  <si>
    <t>RFRPA</t>
  </si>
  <si>
    <t>Rotherham District General Hospital</t>
  </si>
  <si>
    <t>Rotherham</t>
  </si>
  <si>
    <t>RHW01</t>
  </si>
  <si>
    <t>9RWX</t>
  </si>
  <si>
    <t>Royal Berkshire Bracknell Clinic</t>
  </si>
  <si>
    <t>Bracknell</t>
  </si>
  <si>
    <t>Royal Berkshire Hospital</t>
  </si>
  <si>
    <t>Medical Division Office, Battle Block</t>
  </si>
  <si>
    <t>RXR01</t>
  </si>
  <si>
    <t>Royal Blackburn Hospital</t>
  </si>
  <si>
    <t>Blackburn</t>
  </si>
  <si>
    <t>RMC00</t>
  </si>
  <si>
    <t>Royal Bolton Hospital</t>
  </si>
  <si>
    <t>Bolton</t>
  </si>
  <si>
    <t>RDZ00</t>
  </si>
  <si>
    <t>Royal Bournemouth Hospital</t>
  </si>
  <si>
    <t>Bournemouth</t>
  </si>
  <si>
    <t>Royal Cornwall Hospital</t>
  </si>
  <si>
    <t>SGC02</t>
  </si>
  <si>
    <t>Royal Hospital for Children, Glasgow</t>
  </si>
  <si>
    <t>Paediatric Renal Unit</t>
  </si>
  <si>
    <t>Royal Infirmary of Edinburgh</t>
  </si>
  <si>
    <t>RFPFG</t>
  </si>
  <si>
    <t>Royal Derby Hospital</t>
  </si>
  <si>
    <t>Royal Devon and Exeter Hospital</t>
  </si>
  <si>
    <t>RH802</t>
  </si>
  <si>
    <t>Royal Devon and Exeter Hospital (Heavitree)</t>
  </si>
  <si>
    <t>Heavitree</t>
  </si>
  <si>
    <t>Royal Free Hospital</t>
  </si>
  <si>
    <t>U3 Renal Admin</t>
  </si>
  <si>
    <t>RJC46</t>
  </si>
  <si>
    <t>Royal Leamington Spa Rehabilitation Hospital</t>
  </si>
  <si>
    <t>Whitnash</t>
  </si>
  <si>
    <t>Royal Liverpool University Hospital</t>
  </si>
  <si>
    <t>6C Link Unit</t>
  </si>
  <si>
    <t>Royal Preston Hospital</t>
  </si>
  <si>
    <t>Royal Shrewsbury Hospital</t>
  </si>
  <si>
    <t>Royal Stoke University Hospital</t>
  </si>
  <si>
    <t>The Kidney Unit</t>
  </si>
  <si>
    <t>Royal Sussex County Hospital</t>
  </si>
  <si>
    <t>Wessex Kidney Unit</t>
  </si>
  <si>
    <t>RD1</t>
  </si>
  <si>
    <t>Royal United Hospital</t>
  </si>
  <si>
    <t>Bath</t>
  </si>
  <si>
    <t>99RL7</t>
  </si>
  <si>
    <t>Runcorn Road Dialysis Unit</t>
  </si>
  <si>
    <t>Balsall Heath</t>
  </si>
  <si>
    <t>Russells Hall Hospital</t>
  </si>
  <si>
    <t>Salford Royal Hospital</t>
  </si>
  <si>
    <t>RNZ02</t>
  </si>
  <si>
    <t>Salisbury District Hospital</t>
  </si>
  <si>
    <t>Salisbury</t>
  </si>
  <si>
    <t>RTG54</t>
  </si>
  <si>
    <t>RNG10</t>
  </si>
  <si>
    <t>Lichfield - Heartlands</t>
  </si>
  <si>
    <t>9RLQ02</t>
  </si>
  <si>
    <t>Llandrindod Wells Hospital</t>
  </si>
  <si>
    <t>War Memorial Hospital</t>
  </si>
  <si>
    <t>RCC25</t>
  </si>
  <si>
    <t>Scarborough General Hospital</t>
  </si>
  <si>
    <t>Scarborough</t>
  </si>
  <si>
    <t>RF832</t>
  </si>
  <si>
    <t>Scunthorpe General Hospital</t>
  </si>
  <si>
    <t>Scunthorpe</t>
  </si>
  <si>
    <t>RQR14</t>
  </si>
  <si>
    <t>Seacroft B Dialysis Unit</t>
  </si>
  <si>
    <t>B Ward</t>
  </si>
  <si>
    <t>9RQR14</t>
  </si>
  <si>
    <t>Seacroft R &amp; S Dialysis Unit</t>
  </si>
  <si>
    <t>R&amp;S Wards</t>
  </si>
  <si>
    <t>9RH641</t>
  </si>
  <si>
    <t>Severn Satellite, Gloucestershire Royal</t>
  </si>
  <si>
    <t>Severn</t>
  </si>
  <si>
    <t>9RK7CC</t>
  </si>
  <si>
    <t>Sheffield Dialysis Centre</t>
  </si>
  <si>
    <t>Heeley</t>
  </si>
  <si>
    <t>9RWDLB</t>
  </si>
  <si>
    <t>Skegness Renal unit</t>
  </si>
  <si>
    <t>Skegness</t>
  </si>
  <si>
    <t>RL301</t>
  </si>
  <si>
    <t>Solihull District General Hospital</t>
  </si>
  <si>
    <t>Solihull District General</t>
  </si>
  <si>
    <t>8RA911</t>
  </si>
  <si>
    <t>South Devon Kidney Unit</t>
  </si>
  <si>
    <t>South Devon (Torquay) - Derriford</t>
  </si>
  <si>
    <t>9RA911</t>
  </si>
  <si>
    <t>South Devon Kidney Unit Torquay</t>
  </si>
  <si>
    <t>South Devon (Torquay) - Royal Devon</t>
  </si>
  <si>
    <t>R1G55</t>
  </si>
  <si>
    <t>South Hams Hospital</t>
  </si>
  <si>
    <t>South Hams Dialysis Unit</t>
  </si>
  <si>
    <t>RBZ19</t>
  </si>
  <si>
    <t>South Molton Hospital</t>
  </si>
  <si>
    <t>South Molton</t>
  </si>
  <si>
    <t>RAJ01</t>
  </si>
  <si>
    <t>Southend University Hospital</t>
  </si>
  <si>
    <t>Southmead Hospital</t>
  </si>
  <si>
    <t>Richard Bright Renal Unit</t>
  </si>
  <si>
    <t>RVY01</t>
  </si>
  <si>
    <t>Southport &amp; Formby District General Hospital</t>
  </si>
  <si>
    <t>Southport</t>
  </si>
  <si>
    <t>96RRK02</t>
  </si>
  <si>
    <t>Redditch Kidney Treatment Centre</t>
  </si>
  <si>
    <t>Redditch</t>
  </si>
  <si>
    <t>RPW02</t>
  </si>
  <si>
    <t>St Albans City Hospital</t>
  </si>
  <si>
    <t>St Albans City</t>
  </si>
  <si>
    <t>RDA03</t>
  </si>
  <si>
    <t>St Charles Hospital</t>
  </si>
  <si>
    <t>St Charles</t>
  </si>
  <si>
    <t>RKB03</t>
  </si>
  <si>
    <t>St Cross Hospital</t>
  </si>
  <si>
    <t>Rugby</t>
  </si>
  <si>
    <t>St George's Hospital</t>
  </si>
  <si>
    <t>Renal Portacabins, Knightsbridge Wing</t>
  </si>
  <si>
    <t>9RBN01</t>
  </si>
  <si>
    <t>St Helens</t>
  </si>
  <si>
    <t>St Helier Hospital</t>
  </si>
  <si>
    <t>South West Thames Renal Unit</t>
  </si>
  <si>
    <t>St James's University Hospital</t>
  </si>
  <si>
    <t>8A713</t>
  </si>
  <si>
    <t>St John &amp; Elizabeth Hospital</t>
  </si>
  <si>
    <t>St John and Elizabeth - Royal Free</t>
  </si>
  <si>
    <t>SPREM3E</t>
  </si>
  <si>
    <t>St John's Hospital</t>
  </si>
  <si>
    <t>St John's</t>
  </si>
  <si>
    <t>88A713</t>
  </si>
  <si>
    <t>St John and Elizabeth - King's</t>
  </si>
  <si>
    <t>98A713</t>
  </si>
  <si>
    <t>St John and Elizabeth - Guy's</t>
  </si>
  <si>
    <t>St Luke's Hospital</t>
  </si>
  <si>
    <t>Bradford Renal Unit</t>
  </si>
  <si>
    <t>RR201</t>
  </si>
  <si>
    <t>St Mary's Hospital</t>
  </si>
  <si>
    <t>Isle of Wight</t>
  </si>
  <si>
    <t>97TAF</t>
  </si>
  <si>
    <t>St Pancras Hospital</t>
  </si>
  <si>
    <t>Mary Rankin Self Care Unit</t>
  </si>
  <si>
    <t>98TAF</t>
  </si>
  <si>
    <t>Mary Rankin Dialysis Unit</t>
  </si>
  <si>
    <t>SPREM4Q</t>
  </si>
  <si>
    <t>Stobhill Hospital</t>
  </si>
  <si>
    <t>Stobhill</t>
  </si>
  <si>
    <t>RKM</t>
  </si>
  <si>
    <t>St Woolos Hospital</t>
  </si>
  <si>
    <t>St Woolos</t>
  </si>
  <si>
    <t>RRE01</t>
  </si>
  <si>
    <t>Stafford Hospital</t>
  </si>
  <si>
    <t>Stafford</t>
  </si>
  <si>
    <t>9RWJ</t>
  </si>
  <si>
    <t>Stockport Dialysis Unit</t>
  </si>
  <si>
    <t>Stockport</t>
  </si>
  <si>
    <t>RXQ02</t>
  </si>
  <si>
    <t>Stoke Mandeville Hospital</t>
  </si>
  <si>
    <t>Stoke Mandeville</t>
  </si>
  <si>
    <t>RJC03</t>
  </si>
  <si>
    <t>Stratford Hospital</t>
  </si>
  <si>
    <t>Stratford</t>
  </si>
  <si>
    <t>RLNGH</t>
  </si>
  <si>
    <t>Sunderland Royal Hospital</t>
  </si>
  <si>
    <t>9RQY</t>
  </si>
  <si>
    <t>Sutton Dialysis Unit</t>
  </si>
  <si>
    <t>Sutton - St Helier</t>
  </si>
  <si>
    <t>98RQY</t>
  </si>
  <si>
    <t>Sutton - St George's</t>
  </si>
  <si>
    <t>98RJZ</t>
  </si>
  <si>
    <t>Sydenham Dialysis Unit</t>
  </si>
  <si>
    <t>Sydenham</t>
  </si>
  <si>
    <t>SPREM2D</t>
  </si>
  <si>
    <t>The Galloway Hospital</t>
  </si>
  <si>
    <t>Stranraer</t>
  </si>
  <si>
    <t>RMP01</t>
  </si>
  <si>
    <t>Tameside General Hospital</t>
  </si>
  <si>
    <t>Tameside Dialysis unit</t>
  </si>
  <si>
    <t>RG224</t>
  </si>
  <si>
    <t>Thamesmead Kidney Treatment Centre</t>
  </si>
  <si>
    <t>RTD04</t>
  </si>
  <si>
    <t>The Gateshead Satellite Unit</t>
  </si>
  <si>
    <t>RQW</t>
  </si>
  <si>
    <t>The Princess Alexandra Hospital</t>
  </si>
  <si>
    <t>Harlow</t>
  </si>
  <si>
    <t>RCX01</t>
  </si>
  <si>
    <t>The Queen Elizabeth Hospital</t>
  </si>
  <si>
    <t>Kings Lynn</t>
  </si>
  <si>
    <t>The York Hospital</t>
  </si>
  <si>
    <t>9RNA</t>
  </si>
  <si>
    <t>Tipton Dialysis Centre</t>
  </si>
  <si>
    <t>Tipton - Russels Hall</t>
  </si>
  <si>
    <t>97RRK02</t>
  </si>
  <si>
    <t>Sparkhill Dialysis Unit</t>
  </si>
  <si>
    <t>Sparkhill</t>
  </si>
  <si>
    <t>9RNA3</t>
  </si>
  <si>
    <t>Tipton - New Cross</t>
  </si>
  <si>
    <t>RHS55</t>
  </si>
  <si>
    <t>Totton Dialysis Unit</t>
  </si>
  <si>
    <t>Totton</t>
  </si>
  <si>
    <t>9RPD01</t>
  </si>
  <si>
    <t>Tunbridge Wells Kidney Treatment Centre</t>
  </si>
  <si>
    <t>Tunbridge Wells</t>
  </si>
  <si>
    <t>University College Hospital</t>
  </si>
  <si>
    <t>9RW402</t>
  </si>
  <si>
    <t>University Hospital Aintree</t>
  </si>
  <si>
    <t>Aintree - Fresenius</t>
  </si>
  <si>
    <t>University Hospital Coventry &amp; Warwickshire</t>
  </si>
  <si>
    <t>Renal Services, East Wing</t>
  </si>
  <si>
    <t>SAC02</t>
  </si>
  <si>
    <t>University Hospital Crosshouse</t>
  </si>
  <si>
    <t>Renal Office, Ground Floor</t>
  </si>
  <si>
    <t>RJ224</t>
  </si>
  <si>
    <t>University Hospital Lewisham</t>
  </si>
  <si>
    <t>Forest Hill</t>
  </si>
  <si>
    <t>RR9</t>
  </si>
  <si>
    <t>University Hospital of North Durham</t>
  </si>
  <si>
    <t>Durham Dryburn</t>
  </si>
  <si>
    <t>RTRNT</t>
  </si>
  <si>
    <t>University Hospital of North Tees</t>
  </si>
  <si>
    <t>Stockton</t>
  </si>
  <si>
    <t>University Hospital of Wales</t>
  </si>
  <si>
    <t>SPREM1Q</t>
  </si>
  <si>
    <t>Vale of Leven Hospital</t>
  </si>
  <si>
    <t>Vale of Leven</t>
  </si>
  <si>
    <t>Victoria Hospital, Kirkcaldy</t>
  </si>
  <si>
    <t>9RBK</t>
  </si>
  <si>
    <t>9RNA2</t>
  </si>
  <si>
    <t>Tipton - QEH</t>
  </si>
  <si>
    <t>RKC81</t>
  </si>
  <si>
    <t>Warrington Hospital</t>
  </si>
  <si>
    <t>Warrington</t>
  </si>
  <si>
    <t>9RLNGH</t>
  </si>
  <si>
    <t>Washington</t>
  </si>
  <si>
    <t>REM26</t>
  </si>
  <si>
    <t>Waterloo Day Hospital</t>
  </si>
  <si>
    <t>Waterloo</t>
  </si>
  <si>
    <t>RWG02</t>
  </si>
  <si>
    <t>Watford General Hospital</t>
  </si>
  <si>
    <t>Watford</t>
  </si>
  <si>
    <t>RKHA4</t>
  </si>
  <si>
    <t>RL109</t>
  </si>
  <si>
    <t>Welshpool</t>
  </si>
  <si>
    <t>99RAZ</t>
  </si>
  <si>
    <t>West Byfleet Dialysis Centre</t>
  </si>
  <si>
    <t>West Byfleet - St Helier</t>
  </si>
  <si>
    <t>REF01</t>
  </si>
  <si>
    <t>West Cornwall Hospital</t>
  </si>
  <si>
    <t>Aubrey Williams</t>
  </si>
  <si>
    <t>RNLBX</t>
  </si>
  <si>
    <t>West Cumberland Hospital</t>
  </si>
  <si>
    <t>Whitehaven</t>
  </si>
  <si>
    <t>West London Renal &amp; Transplant Centre</t>
  </si>
  <si>
    <t>RFW01</t>
  </si>
  <si>
    <t>West Middlesex University Hospital</t>
  </si>
  <si>
    <t>West Middlesex</t>
  </si>
  <si>
    <t>RGR50</t>
  </si>
  <si>
    <t>West Suffolk Hospital</t>
  </si>
  <si>
    <t>Bury St Edmunds</t>
  </si>
  <si>
    <t>RKTAG</t>
  </si>
  <si>
    <t>West Wales Hospital</t>
  </si>
  <si>
    <t>West Wales</t>
  </si>
  <si>
    <t>RRBBW</t>
  </si>
  <si>
    <t>West Wing Dialysis Unit</t>
  </si>
  <si>
    <t>Cardiff Royal Infirmary</t>
  </si>
  <si>
    <t>SPREM1E</t>
  </si>
  <si>
    <t>Western General Hospital</t>
  </si>
  <si>
    <t>Western General</t>
  </si>
  <si>
    <t>SPREM3R</t>
  </si>
  <si>
    <t>Western Isles Hospital</t>
  </si>
  <si>
    <t>Stornoway</t>
  </si>
  <si>
    <t>RE5BW</t>
  </si>
  <si>
    <t>Westmorland General Hospital</t>
  </si>
  <si>
    <t>Westmorland General</t>
  </si>
  <si>
    <t>RA301</t>
  </si>
  <si>
    <t>Weston General Hospital</t>
  </si>
  <si>
    <t>Weston-super-Mare</t>
  </si>
  <si>
    <t>RGCKH</t>
  </si>
  <si>
    <t>Whipps Cross University Hospital</t>
  </si>
  <si>
    <t>Whipps Cross</t>
  </si>
  <si>
    <t>9RM301</t>
  </si>
  <si>
    <t>Wigan Health Centre</t>
  </si>
  <si>
    <t>Wigan</t>
  </si>
  <si>
    <t>RVV20</t>
  </si>
  <si>
    <t>William Harvey Hospital</t>
  </si>
  <si>
    <t>William Harvey</t>
  </si>
  <si>
    <t>9RH108</t>
  </si>
  <si>
    <t>Windsor Dialysis Unit</t>
  </si>
  <si>
    <t>Windsor</t>
  </si>
  <si>
    <t>RR6BL</t>
  </si>
  <si>
    <t>Withybush General Hospital</t>
  </si>
  <si>
    <t>Withybush</t>
  </si>
  <si>
    <t>98RRK02</t>
  </si>
  <si>
    <t>Woodgate Valley Dialysis Unit</t>
  </si>
  <si>
    <t>Woodgate Valley</t>
  </si>
  <si>
    <t>12-16 Great Western Business Park</t>
  </si>
  <si>
    <t>RRK68</t>
  </si>
  <si>
    <t>Great Bridge Kidney treatment Centre</t>
  </si>
  <si>
    <t>Great Bridge</t>
  </si>
  <si>
    <t>RPL04</t>
  </si>
  <si>
    <t>Worthing &amp; Southlands Hospital</t>
  </si>
  <si>
    <t>Worthing</t>
  </si>
  <si>
    <t>Wrexham Maelor Hospital</t>
  </si>
  <si>
    <t>RXQ50</t>
  </si>
  <si>
    <t>Wycombe Hospital</t>
  </si>
  <si>
    <t>Wycombe</t>
  </si>
  <si>
    <t>RM202</t>
  </si>
  <si>
    <t>Wythenshawe Hospital</t>
  </si>
  <si>
    <t>Wythenshawe</t>
  </si>
  <si>
    <t>9RH05</t>
  </si>
  <si>
    <t>Yeovil Dialysis Centre</t>
  </si>
  <si>
    <t>Yeovil - Royal Devon</t>
  </si>
  <si>
    <t>9RH01</t>
  </si>
  <si>
    <t>Yeovil - Southmead</t>
  </si>
  <si>
    <t>9RH03</t>
  </si>
  <si>
    <t>Yeovil - Dorset</t>
  </si>
  <si>
    <t>Unit 1-4 Bartec 4</t>
  </si>
  <si>
    <t>RQBAU</t>
  </si>
  <si>
    <t>9RQBAU</t>
  </si>
  <si>
    <t>Ysbyty Alltwen</t>
  </si>
  <si>
    <t>Alltwen</t>
  </si>
  <si>
    <t>RKGA1</t>
  </si>
  <si>
    <t>Ysbyty Glan Clwyd (Rhyl)</t>
  </si>
  <si>
    <t>Ysbyty Gwynedd (Bangor)</t>
  </si>
  <si>
    <t>Elider Renal Unit</t>
  </si>
  <si>
    <t>Queen Elizabeth Hospital, Birmingham</t>
  </si>
  <si>
    <t>RRK04</t>
  </si>
  <si>
    <t>Smethwick Dialysis Centre</t>
  </si>
  <si>
    <t>Smethwick</t>
  </si>
  <si>
    <t>Walsall Kidney Treatment Centre</t>
  </si>
  <si>
    <t>RQN01</t>
  </si>
  <si>
    <t>Charing Cross Hospital</t>
  </si>
  <si>
    <t>Charing Cross</t>
  </si>
  <si>
    <t>RTVA1</t>
  </si>
  <si>
    <t>Clay Lane Medical Centre</t>
  </si>
  <si>
    <t>Clay Lane</t>
  </si>
  <si>
    <t>8RAL01</t>
  </si>
  <si>
    <t>Tottenham Hale Kidney and Urology Centre</t>
  </si>
  <si>
    <t>Infection Audit - Weekly Submission of new cases</t>
  </si>
  <si>
    <t>Today</t>
  </si>
  <si>
    <t>DD/MM/YYYY</t>
  </si>
  <si>
    <t>Site</t>
  </si>
  <si>
    <t>Glasgow - Queen Elizabeth University Hospital Glasgow - Glasgow Renal and Transplant Unit</t>
  </si>
  <si>
    <t xml:space="preserve">Dumfries - Dumfries &amp; Galloway Royal Infirmary - </t>
  </si>
  <si>
    <t>Glasgow - New Victoria Hospital - New Victoria</t>
  </si>
  <si>
    <t>Glasgow - Victoria Hospital - Victoria Hospital (Glasgow)</t>
  </si>
  <si>
    <t>Stonehaven - Stonehaven Dialysis Unit - Stonehaven Dialysis Unit</t>
  </si>
  <si>
    <t xml:space="preserve">Liverpool - Alder Hey Children's Hospital (Royal Liverpool Children's) - </t>
  </si>
  <si>
    <t xml:space="preserve">Birmingham - Birmingham Children's Hospital - </t>
  </si>
  <si>
    <t xml:space="preserve">Bristol - Bristol Royal Hospital for Children - </t>
  </si>
  <si>
    <t xml:space="preserve">Cardiff - Children's Hospital for Wales - </t>
  </si>
  <si>
    <t xml:space="preserve">London - Evelina London Children's Hospital - </t>
  </si>
  <si>
    <t xml:space="preserve">Newcastle-upon-Tyne - Great North Children's Hospital - </t>
  </si>
  <si>
    <t>London - Great Ormond Street Hospital for Children - GOSH</t>
  </si>
  <si>
    <t>Leeds - Leeds Childrens Hospital - Paediatric Nephrology</t>
  </si>
  <si>
    <t xml:space="preserve">Nottingham - Nottingham Children's Hospital - </t>
  </si>
  <si>
    <t xml:space="preserve">Belfast - Royal Belfast Hospital for Sick Children - </t>
  </si>
  <si>
    <t xml:space="preserve">Manchester - Royal Manchester Children's Hospital - </t>
  </si>
  <si>
    <t>Southampton - Southampton Childrens Hospital - Nephro-urology Ward G4</t>
  </si>
  <si>
    <t>Fort William - Belford Hospital - Fort William</t>
  </si>
  <si>
    <t>Melrose - Borders General Hospital - Borders General</t>
  </si>
  <si>
    <t>Londonderry - Altnagelvin Area Hospital - Renal Unit</t>
  </si>
  <si>
    <t>Cambridge - Cambridge Dialysis Centre - Cambridge Dialysis Centre</t>
  </si>
  <si>
    <t>Aberdeen - Aberdeen Royal Infirmary - Renal Unit</t>
  </si>
  <si>
    <t>Kirkwall - Balfour Hospital - Orkney</t>
  </si>
  <si>
    <t>Antrim - Antrim Area Hospital(Northern Trust) - Antrim Renal Unit</t>
  </si>
  <si>
    <t>Belfast - Belfast City Hospital - Ward Floor 11</t>
  </si>
  <si>
    <t>Newry - Daisy Hill Hospital (Southern Trust) - Daisy Hill Hospital</t>
  </si>
  <si>
    <t>Omagh - Tyrone, Altnagelvin -(Western Trust) - Tyrone County Renal Unit</t>
  </si>
  <si>
    <t xml:space="preserve">Belfast - Ulster Hospital - </t>
  </si>
  <si>
    <t>Accrington - Accrington Victoria Hospital - Accrington Victoria</t>
  </si>
  <si>
    <t>York - Acorn Court - Easingwold</t>
  </si>
  <si>
    <t xml:space="preserve">Cambridge - Addenbrookes Hospital - </t>
  </si>
  <si>
    <t>Liverpool - Aintree University Hospital - Bluebell House</t>
  </si>
  <si>
    <t>Skipton - Airedale General Hospital - Skipton</t>
  </si>
  <si>
    <t>Aldeburgh - Aldeburgh Community Hospital - Aldeburgh</t>
  </si>
  <si>
    <t>Alnwick - Alnwick - Alnwick Satellite Unit</t>
  </si>
  <si>
    <t>Altrincham - Altrincham - Altrincham Dialysis Unit</t>
  </si>
  <si>
    <t xml:space="preserve">Wirral - Arrowe Park Hospital - </t>
  </si>
  <si>
    <t>Birmingham - City Hospital - City</t>
  </si>
  <si>
    <t>Barnet - Barnet General Hospital - Barnet</t>
  </si>
  <si>
    <t>Barnsley - Barnsley District General Hospital - Barnsley</t>
  </si>
  <si>
    <t>Barnstaple - Barnstaple Satellite Renal Dialysis Unit - Barnstaple Satellite Renal Dialysis Unit</t>
  </si>
  <si>
    <t xml:space="preserve">London - Barts &amp; The London Hospital - </t>
  </si>
  <si>
    <t>Basildon - Basildon University Hospital - Renal Unit</t>
  </si>
  <si>
    <t>Basingstoke - Basingstoke Dialysis Unit - Basingstoke</t>
  </si>
  <si>
    <t>Worksop - Bassetlaw Hospital - Bassetlaw</t>
  </si>
  <si>
    <t>Bedford - Bedford Dialysis Unit - Bedford</t>
  </si>
  <si>
    <t>Leeds - Beeston Dialysis Unit - Beeston</t>
  </si>
  <si>
    <t>Belgrave - Belgrave Renal Unit - Belgrave</t>
  </si>
  <si>
    <t>Bexhill-on-sea - Bexhill Hospital - Bexhill</t>
  </si>
  <si>
    <t>Wick - Caithness General Hospital - Wick</t>
  </si>
  <si>
    <t>Bodmin - Bodmin Hospital - Bodmin - Derriford</t>
  </si>
  <si>
    <t>Bodmin - Bodmin Hospital - Bodmin - Royal Cornwall</t>
  </si>
  <si>
    <t>Bognor Regis - Bognor Regis War Memorial Hospital - Bognor Regis</t>
  </si>
  <si>
    <t>London - Borough Kidney Treatment Centre - Borough</t>
  </si>
  <si>
    <t>Banff - Campbell Hospital - Portsoy</t>
  </si>
  <si>
    <t>Boston - Boston Dialysis Centre - Boston</t>
  </si>
  <si>
    <t>Bridlington - Bridlington &amp; District Hospital - Bridlington</t>
  </si>
  <si>
    <t>Bristol - Bright Dialysis Unit - Bright Dialysis Unit</t>
  </si>
  <si>
    <t>Liverpool - Broadgreen Hospital - Broadgreen</t>
  </si>
  <si>
    <t>Bromley - Bromley Dialysis Unit - Bromley</t>
  </si>
  <si>
    <t>Aberystwyth - Bronglais Hospital - Aberystwyth</t>
  </si>
  <si>
    <t xml:space="preserve">Chelmsford - Broomfield Hospital - </t>
  </si>
  <si>
    <t>Dover - Buckland Hospital - Dover</t>
  </si>
  <si>
    <t>Burnley - Burnley General Hospital - Burnley</t>
  </si>
  <si>
    <t>Halifax - Calderdale Dialysis Unit (Halifax) - Calderdale Royal Hospital</t>
  </si>
  <si>
    <t>London - Camberwell Dialysis Unit - Camberwell</t>
  </si>
  <si>
    <t>London - Camden Dialysis unit - Camden - Royal Free (Fresenius)</t>
  </si>
  <si>
    <t>Cannock - Cannock Chase Hospital - Cannock</t>
  </si>
  <si>
    <t>Cardiff - Cardiff North Dialysis Unit - Cardiff North</t>
  </si>
  <si>
    <t>Cardiff - Cardiff South Renal Unit - Cardiff South</t>
  </si>
  <si>
    <t>Sutton Coldfield - Castle Vale Renal Unit - Castle Vale</t>
  </si>
  <si>
    <t>Nottingham - Centenary Wing - Centenary Wing</t>
  </si>
  <si>
    <t>Manchester - Central Manchester Dialysis Centre - Central Manchester Dialysis Satellite Unit</t>
  </si>
  <si>
    <t>London - Central Middlesex Hospital - Central Middlesex</t>
  </si>
  <si>
    <t>Eastleigh - Chandlers Ford Dialysis unit - Chandler's Ford</t>
  </si>
  <si>
    <t>Peterborough - Chandra Mistry Dialysis Unit - Edith Cavell Campus</t>
  </si>
  <si>
    <t>Chesterfield - Chesterfield &amp; North Derbyshire Royal Hospital - Chesterfield</t>
  </si>
  <si>
    <t>Chorley - Chorley &amp; South Ribble Hospital - Chorley &amp; District</t>
  </si>
  <si>
    <t>Oxford - Churchill Hospital - Oxford Kidney Unit</t>
  </si>
  <si>
    <t>Hereford - Hereford Dialysis Unit - Hereford</t>
  </si>
  <si>
    <t>Wirral - Clatterbridge Hospital - Clatterbridge</t>
  </si>
  <si>
    <t>Lytham St Annes - Clifton Hospital - Clifton</t>
  </si>
  <si>
    <t xml:space="preserve">Colchester - Colchester General Hospital - </t>
  </si>
  <si>
    <t>London - Collier Wood Dialysis Unit - Colliers Wood</t>
  </si>
  <si>
    <t>Corby - Corby Renal Dialysis Unit - Corby</t>
  </si>
  <si>
    <t>Bristol - Cossham Hospital - Cossham</t>
  </si>
  <si>
    <t>Chester - Countess of Chester Hospital - Chester</t>
  </si>
  <si>
    <t>Elgin - Dr Gray's Hospital - Elgin</t>
  </si>
  <si>
    <t>Crawley - Crawley Kidney Treatment Centre - Crawley - Royal Sussex</t>
  </si>
  <si>
    <t>Crawley - Crawley Kidney Treatment Centre - Crawley - St Helier</t>
  </si>
  <si>
    <t>Cromer - Cromer &amp; District Hospital - Cromer</t>
  </si>
  <si>
    <t>Carlisle - Cumberland Infirmary - Renal Unit</t>
  </si>
  <si>
    <t>Dartford - Darent Valley Hospital - Dartford</t>
  </si>
  <si>
    <t>Darlington - Darlington Memorial Hospital - Darlington</t>
  </si>
  <si>
    <t xml:space="preserve">Plymouth - Derriford Hospital - </t>
  </si>
  <si>
    <t>Dewsbury - Dewsbury Dialysis Unit - Dewsbury &amp; District Hospital</t>
  </si>
  <si>
    <t>Grimsby - Diana, Princess of Wales Hospital - Grimsby</t>
  </si>
  <si>
    <t>Doncaster - Doncaster Royal Infirmary - Ward 32</t>
  </si>
  <si>
    <t>Dorchester - Dorset County Hospital - The Dorset Renal Unit</t>
  </si>
  <si>
    <t>Lerwick - Gilbert Bain Hospital - Renal Unit</t>
  </si>
  <si>
    <t>London - Dulwich Hospital - Dulwich</t>
  </si>
  <si>
    <t>Southall - Ealing Hospital - Ealing</t>
  </si>
  <si>
    <t>Eastbourne, - Eastbourne Dialysis Unit - Eastbourne Dialysis Unit</t>
  </si>
  <si>
    <t>Edgware - Edgware Hospital - Edgware</t>
  </si>
  <si>
    <t>Epsom - Epsom - Epsom</t>
  </si>
  <si>
    <t>Farnborough - Farnborough Dialysis Unit - Farnborough</t>
  </si>
  <si>
    <t>Cinderford - Forest of Dean Dialysis Unit - Forest of Dean</t>
  </si>
  <si>
    <t xml:space="preserve">Newcastle-upon-Tyne - Freeman Hospital - </t>
  </si>
  <si>
    <t>Frome - Frome Community Hospital - Frome</t>
  </si>
  <si>
    <t>Nuneaton - George Eliot Hospital - Nuneaton</t>
  </si>
  <si>
    <t xml:space="preserve">Gloucester - Gloucestershire Royal Hospital - </t>
  </si>
  <si>
    <t>Grantham - Grantham Dialysis Unit - Grantham</t>
  </si>
  <si>
    <t>Swindon - Great Western Hospital - Swindon</t>
  </si>
  <si>
    <t>London - Guy's and St Thomas's Hospital - Guy's Hospital</t>
  </si>
  <si>
    <t>London - Guy's and St Thomas's Hospital - 4th floor dialysis</t>
  </si>
  <si>
    <t>Runcorn - Halton General Hospital - Halton</t>
  </si>
  <si>
    <t>Leicester - Hamilton Renal Unit - Hamilton</t>
  </si>
  <si>
    <t>London - Hammersmith Hospital - Hammersmith</t>
  </si>
  <si>
    <t>Harrogate - Harrogate District Hospital - Harrogate</t>
  </si>
  <si>
    <t>Havant - Havant Dialysis Unit - Havant</t>
  </si>
  <si>
    <t>Middlesex - Hayes Cottage Hospital - Hayes</t>
  </si>
  <si>
    <t>Birmingham - Heartlands Hospital - Glaxo Renal Unit</t>
  </si>
  <si>
    <t>Kidderminster - Kidderminster Hospital - Kidderminster - QEH</t>
  </si>
  <si>
    <t>Birmingham - Kings Norton Dialysis Unit - Kings Norton</t>
  </si>
  <si>
    <t>Greenock - Inverclyde Royal Hospital - Inverclyde</t>
  </si>
  <si>
    <t>Inverurie - Inverurie Hospital - Inverurie</t>
  </si>
  <si>
    <t>London - Highgate Dialysis Unit - Highgate</t>
  </si>
  <si>
    <t>Huntingdon - Hinchingbrooke Hospital - Hinchingbrooke</t>
  </si>
  <si>
    <t>Honiton - Honition Hospital - Honiton</t>
  </si>
  <si>
    <t>Banbury - Horton General Hospital - Horton</t>
  </si>
  <si>
    <t>Huddersfield - Huddersfield Dialysis Unit - Huddersfield Royal Infirmary</t>
  </si>
  <si>
    <t>Huddersfield - Huddersfield Royal Infirmary - Huddersfield</t>
  </si>
  <si>
    <t xml:space="preserve">Hull - Hull Royal Infirmary - </t>
  </si>
  <si>
    <t>Ilkeston - Ilkeston Community Hospital - Ilkeston</t>
  </si>
  <si>
    <t xml:space="preserve">Ipswich - Ipswich Hospital - </t>
  </si>
  <si>
    <t>Middlesbrough - James Cook University Hospital - Renal Dialysis Unit</t>
  </si>
  <si>
    <t>Great Yarmouth - James Paget Hospital - James Paget</t>
  </si>
  <si>
    <t xml:space="preserve">Canterbury - Kent &amp; Canterbury Hospital - </t>
  </si>
  <si>
    <t>Kettering - Kettering General Hospital - Kettering</t>
  </si>
  <si>
    <t>Kidderminster - Kidderminster Hospital - Kidderminster - Russels Hall</t>
  </si>
  <si>
    <t>Lichfield - Samuel Johnson Community Hospital - Lichfield - QEH</t>
  </si>
  <si>
    <t>Ilford - King George Hospital - King George Satellite Unit</t>
  </si>
  <si>
    <t xml:space="preserve">London - King's College Hospital - </t>
  </si>
  <si>
    <t>London - King's College Hospital - Fisk/Cheere Ward</t>
  </si>
  <si>
    <t>Sutton-in-ashfield - Kings Mill Hospital - Kings Mill</t>
  </si>
  <si>
    <t>Walsall - Walsall Dialysis Centre - Walsall - QEH</t>
  </si>
  <si>
    <t>Worcester - Worcester Dialysis Unit - Worcester</t>
  </si>
  <si>
    <t>Kingston Upon Thames - Kingston Dialysis Unit - Kingston</t>
  </si>
  <si>
    <t>Bristol - Knowle West Health Park - South Bristol</t>
  </si>
  <si>
    <t>Launceston - Launceston Hospital - Launceston Dialysis Unit</t>
  </si>
  <si>
    <t xml:space="preserve">Leicester - Leicester General Hospital - </t>
  </si>
  <si>
    <t>Crewe - Leighton Hospital - Leighton</t>
  </si>
  <si>
    <t>Lincoln - Lincoln County Hospital - Lincoln</t>
  </si>
  <si>
    <t>Nottingham - Lings Bar - Lings Bar</t>
  </si>
  <si>
    <t xml:space="preserve">Stevenage - Lister Hospital - </t>
  </si>
  <si>
    <t>Birmingham - Aston Cross Dialysis Centre - Aston Cross Business Park</t>
  </si>
  <si>
    <t>Pontyclun - Llantrisant Dialysis Centre - Llantrisant</t>
  </si>
  <si>
    <t>London - London Bridge Hospital - London Bridge - Guy's</t>
  </si>
  <si>
    <t>London - London Bridge Hospital - London Bridge - Kings</t>
  </si>
  <si>
    <t>London - London Holiday Dialysis Centre - London Holiday</t>
  </si>
  <si>
    <t>Loughborough - Loughborough Hospital - Loughborough</t>
  </si>
  <si>
    <t>Luton - Luton &amp; Dunstable Hospital - Luton &amp; Dunstable</t>
  </si>
  <si>
    <t>Airdrie - University Hospital Monklands - Monklands Hospital</t>
  </si>
  <si>
    <t>Macclesfield - Macclesfield District General Hospital - Macclesfield Dialysis unit</t>
  </si>
  <si>
    <t>Maidstone - Maidstone Hospital - Maidstone</t>
  </si>
  <si>
    <t xml:space="preserve">Manchester - Manchester Royal Infirmary - </t>
  </si>
  <si>
    <t>Thornton Heath - Mayday University Hospital - Mayday</t>
  </si>
  <si>
    <t>Gillingham - Medway Maritime Hospital - Medway</t>
  </si>
  <si>
    <t>Lymington - Milford-on-Sea War Memorial Hospital - Milford-on-Sea</t>
  </si>
  <si>
    <t>Milton Keynes - Milton Keynes General Hospital - Milton Keynes</t>
  </si>
  <si>
    <t>Mexborough - Montagu Hospital - Dearne Valley</t>
  </si>
  <si>
    <t>Dundee - Ninewells Hospital - Renal Dialysis Unit, Level 4</t>
  </si>
  <si>
    <t xml:space="preserve">Swansea - Morriston Hospital - </t>
  </si>
  <si>
    <t>Taunton - Musgrove Park Hospital - Taunton - Royal Devon</t>
  </si>
  <si>
    <t>Taunton - Musgrove Park Hospital - Taunton - Southmead</t>
  </si>
  <si>
    <t>London - New Cross Gate Dialysis Unit - New Cross Gate</t>
  </si>
  <si>
    <t xml:space="preserve">Wolverhampton - New Cross Hospital - </t>
  </si>
  <si>
    <t>London - Newham University Hospital - Newham</t>
  </si>
  <si>
    <t>Newport - Newport Renal Unit - Newport Renal Unit</t>
  </si>
  <si>
    <t xml:space="preserve">Norwich - Norfolk &amp; Norwich University Hospital - </t>
  </si>
  <si>
    <t>Manchester - North Manchester General Hospital - North Manchester Dialysis unit</t>
  </si>
  <si>
    <t>London - North Middlesex Hospital - North Middlesex</t>
  </si>
  <si>
    <t>Middlesbrough - North Ormesby Dialysis Centre - North Ormesby</t>
  </si>
  <si>
    <t>North Shields - North Shields Satellite Unit - North Shields Satellite Unit</t>
  </si>
  <si>
    <t>London - North Wandsworth Dialysis Unit - North Wandsworth</t>
  </si>
  <si>
    <t>Northampton - Northampton Dialysis Unit - Northampton Dialysis Unit</t>
  </si>
  <si>
    <t>Peterhead - Peterhead Community Hospital - Peterhead</t>
  </si>
  <si>
    <t xml:space="preserve">Sheffield - Northern General Hospital - SHEFFIELD - </t>
  </si>
  <si>
    <t>Harrow - Northwick Park Hospital - Northwick Park</t>
  </si>
  <si>
    <t xml:space="preserve">Nottingham - Nottingham City Hospital - </t>
  </si>
  <si>
    <t>Oldham - Oldham Renal Unit - Oldham</t>
  </si>
  <si>
    <t>Grays - Orsett Hospital - Orsett</t>
  </si>
  <si>
    <t>Peterborough - Peterborough District Hospital - Peterborough</t>
  </si>
  <si>
    <t>Wolverhampton - Pond Lane Dialysis unit - Pond Lane</t>
  </si>
  <si>
    <t>Pontefract - Pontefract Dialysis Unit - Pontefract General Infirmary</t>
  </si>
  <si>
    <t>Pontypool - Pontypool Dialysis Unit - Pontypool</t>
  </si>
  <si>
    <t>Poole - Poole Dialysis Unit - Poole</t>
  </si>
  <si>
    <t>Manchester - Prestwich Hospital - Prestwich self care unit</t>
  </si>
  <si>
    <t>Merthyr Tydfil - Prince Charles Hospital - Prince Charles</t>
  </si>
  <si>
    <t>Telford - Princess Royal Hospital - Telford</t>
  </si>
  <si>
    <t xml:space="preserve">Dunfermline - Queen Margaret Hospital - </t>
  </si>
  <si>
    <t>Purley - Purley Dialysis Unit - Purley</t>
  </si>
  <si>
    <t>Portsmouth - Queen Alexandra Hospital - Wessex Kidney Centre</t>
  </si>
  <si>
    <t xml:space="preserve">Hereford - Hereford Dialysis Unit - </t>
  </si>
  <si>
    <t xml:space="preserve">Inverness - Raigmore Hospital - </t>
  </si>
  <si>
    <t>London - Queen Elizabeth Hospital, Woolwich - Woolwich</t>
  </si>
  <si>
    <t>Margate - Queen Elizabeth the Queen Mother Hospital - Margate</t>
  </si>
  <si>
    <t>Sidcup - Queen Mary's Hospital - Sidcup</t>
  </si>
  <si>
    <t>Romford - Queen's Hospital - Queen's Hospital</t>
  </si>
  <si>
    <t>Nottingham - Queens Medical Centre - Queens Medical Centre</t>
  </si>
  <si>
    <t>Birmingham - Kings Norton Dialysis Unit - Unit 1 &amp; 2 Wharfside</t>
  </si>
  <si>
    <t>Rochdale - Rochdale Renal Unit/ Birch Hill Hospital - Rochdale</t>
  </si>
  <si>
    <t>Rotherham - Rotherham District General Hospital - Rotherham</t>
  </si>
  <si>
    <t>Bracknell - Royal Berkshire Bracknell Clinic - Bracknell</t>
  </si>
  <si>
    <t>Reading - Royal Berkshire Hospital - Medical Division Office, Battle Block</t>
  </si>
  <si>
    <t>Blackburn - Royal Blackburn Hospital - Blackburn</t>
  </si>
  <si>
    <t>Bolton - Royal Bolton Hospital - Bolton</t>
  </si>
  <si>
    <t>Bournemouth - Royal Bournemouth Hospital - Bournemouth</t>
  </si>
  <si>
    <t xml:space="preserve">Truro - Royal Cornwall Hospital - </t>
  </si>
  <si>
    <t>Glasgow - Royal Hospital for Children, Glasgow - Paediatric Renal Unit</t>
  </si>
  <si>
    <t xml:space="preserve">Edinburgh - Royal Infirmary of Edinburgh - </t>
  </si>
  <si>
    <t xml:space="preserve">Derby - Royal Derby Hospital - </t>
  </si>
  <si>
    <t xml:space="preserve">Exeter - Royal Devon and Exeter Hospital - </t>
  </si>
  <si>
    <t>Exeter - Royal Devon and Exeter Hospital (Heavitree) - Heavitree</t>
  </si>
  <si>
    <t>London - Royal Free Hospital - U3 Renal Admin</t>
  </si>
  <si>
    <t>Warwick - Royal Leamington Spa Rehabilitation Hospital - Whitnash</t>
  </si>
  <si>
    <t>Liverpool - Royal Liverpool University Hospital - 6C Link Unit</t>
  </si>
  <si>
    <t xml:space="preserve">Preston - Royal Preston Hospital - </t>
  </si>
  <si>
    <t xml:space="preserve">Shrewsbury - Royal Shrewsbury Hospital - </t>
  </si>
  <si>
    <t>Stoke-on-Trent - Royal Stoke University Hospital - The Kidney Unit</t>
  </si>
  <si>
    <t>Brighton - Royal Sussex County Hospital - Wessex Kidney Unit</t>
  </si>
  <si>
    <t>Bath - Royal United Hospital - Bath</t>
  </si>
  <si>
    <t>Birmingham - Runcorn Road Dialysis Unit - Balsall Heath</t>
  </si>
  <si>
    <t xml:space="preserve">Dudley - Russells Hall Hospital - </t>
  </si>
  <si>
    <t xml:space="preserve">Salford - Salford Royal Hospital - </t>
  </si>
  <si>
    <t>Sailsbury - Salisbury District Hospital - Salisbury</t>
  </si>
  <si>
    <t>Lichfield - Samuel Johnson Community Hospital - Samuel Johnson Community Hospital</t>
  </si>
  <si>
    <t>Lichfield - Samuel Johnson Community Hospital - Lichfield - Heartlands</t>
  </si>
  <si>
    <t>Llandrindod Wells - Llandrindod Wells Hospital - War Memorial Hospital</t>
  </si>
  <si>
    <t>Scarborough - Scarborough General Hospital - Scarborough</t>
  </si>
  <si>
    <t>Scunthorpe - Scunthorpe General Hospital - Scunthorpe</t>
  </si>
  <si>
    <t>Leeds - Seacroft B Dialysis Unit - B Ward</t>
  </si>
  <si>
    <t>Leeds - Seacroft R &amp; S Dialysis Unit - R&amp;S Wards</t>
  </si>
  <si>
    <t>Gloucester - Severn Satellite, Gloucestershire Royal - Severn</t>
  </si>
  <si>
    <t>Sheffield - Sheffield Dialysis Centre - Heeley</t>
  </si>
  <si>
    <t>Skegness - Skegness Renal unit - Skegness</t>
  </si>
  <si>
    <t>Solihull - Solihull District General Hospital - Solihull District General</t>
  </si>
  <si>
    <t>Torquay - South Devon Kidney Unit - South Devon (Torquay) - Derriford</t>
  </si>
  <si>
    <t>Torquay - South Devon Kidney Unit Torquay - South Devon (Torquay) - Royal Devon</t>
  </si>
  <si>
    <t>Kingsbridge - South Hams Hospital - South Hams Dialysis Unit</t>
  </si>
  <si>
    <t>South Molton - South Molton Hospital - South Molton</t>
  </si>
  <si>
    <t xml:space="preserve">Southend - Southend University Hospital - </t>
  </si>
  <si>
    <t>Bristol - Southmead Hospital - Richard Bright Renal Unit</t>
  </si>
  <si>
    <t>Southport - Southport &amp; Formby District General Hospital - Southport</t>
  </si>
  <si>
    <t>Redditch - Redditch Kidney Treatment Centre - Redditch</t>
  </si>
  <si>
    <t>St Albans - St Albans City Hospital - St Albans City</t>
  </si>
  <si>
    <t>London - St Charles Hospital - St Charles</t>
  </si>
  <si>
    <t>Rugby - St Cross Hospital - Rugby</t>
  </si>
  <si>
    <t>London - St George's Hospital - Renal Portacabins, Knightsbridge Wing</t>
  </si>
  <si>
    <t>St Helens - St Helens - St Helens</t>
  </si>
  <si>
    <t>Carshalton - St Helier Hospital - South West Thames Renal Unit</t>
  </si>
  <si>
    <t xml:space="preserve">Leeds - St James's University Hospital - </t>
  </si>
  <si>
    <t>London - St John &amp; Elizabeth Hospital - St John and Elizabeth - Royal Free</t>
  </si>
  <si>
    <t>Livingston - St John's Hospital - St John's</t>
  </si>
  <si>
    <t>London - St John &amp; Elizabeth Hospital - St John and Elizabeth - King's</t>
  </si>
  <si>
    <t>London - St John &amp; Elizabeth Hospital - St John and Elizabeth - Guy's</t>
  </si>
  <si>
    <t>Bradford - St Luke's Hospital - Bradford Renal Unit</t>
  </si>
  <si>
    <t>Newport - St Mary's Hospital - Isle of Wight</t>
  </si>
  <si>
    <t>London - St Pancras Hospital - Mary Rankin Self Care Unit</t>
  </si>
  <si>
    <t>London - St Pancras Hospital - Mary Rankin Dialysis Unit</t>
  </si>
  <si>
    <t>Glasgow - Stobhill Hospital - Stobhill</t>
  </si>
  <si>
    <t>Newport - St Woolos Hospital - St Woolos</t>
  </si>
  <si>
    <t>Stafford - Stafford Hospital - Stafford</t>
  </si>
  <si>
    <t>Stockport - Stockport Dialysis Unit - Stockport</t>
  </si>
  <si>
    <t>Aylesbury - Stoke Mandeville Hospital - Stoke Mandeville</t>
  </si>
  <si>
    <t>Stratford-upon-avon - Stratford Hospital - Stratford</t>
  </si>
  <si>
    <t>Sunderland - Sunderland Royal Hospital - Renal Unit</t>
  </si>
  <si>
    <t>Sutton - Sutton Dialysis Unit - Sutton - St Helier</t>
  </si>
  <si>
    <t>Sutton - Sutton Dialysis Unit - Sutton - St George's</t>
  </si>
  <si>
    <t>London - Sydenham Dialysis Unit - Sydenham</t>
  </si>
  <si>
    <t>Stranraer - The Galloway Hospital - Stranraer</t>
  </si>
  <si>
    <t>Ashton Under Lyne - Tameside General Hospital - Tameside Dialysis unit</t>
  </si>
  <si>
    <t>London - Thamesmead Kidney Treatment Centre - Thamesmead Kidney Treatment Centre</t>
  </si>
  <si>
    <t>Gateshead - The Gateshead Satellite Unit - The Gateshead Satellite Unit</t>
  </si>
  <si>
    <t>Harlow - The Princess Alexandra Hospital - Harlow</t>
  </si>
  <si>
    <t>Kings Lynn - The Queen Elizabeth Hospital - Kings Lynn</t>
  </si>
  <si>
    <t xml:space="preserve">London - The Royal London Hospital - </t>
  </si>
  <si>
    <t xml:space="preserve">York - The York Hospital - </t>
  </si>
  <si>
    <t>Tipton - Tipton Dialysis Centre - Tipton - Russels Hall</t>
  </si>
  <si>
    <t>Birmingham - Sparkhill Dialysis Unit - Sparkhill</t>
  </si>
  <si>
    <t>Tipton - Tipton Dialysis Centre - Tipton - New Cross</t>
  </si>
  <si>
    <t>Southampton - Totton Dialysis Unit - Totton</t>
  </si>
  <si>
    <t>Tunbridge Wells - Tunbridge Wells Kidney Treatment Centre - Tunbridge Wells</t>
  </si>
  <si>
    <t xml:space="preserve">London - University College Hospital - </t>
  </si>
  <si>
    <t>Aintree - Fresenius - University Hospital Aintree - Aintree - Fresenius</t>
  </si>
  <si>
    <t>Coventry - University Hospital Coventry &amp; Warwickshire - Renal Services, East Wing</t>
  </si>
  <si>
    <t>Kilmarnock - University Hospital Crosshouse - Renal Office, Ground Floor</t>
  </si>
  <si>
    <t>London - University Hospital Lewisham - Forest Hill</t>
  </si>
  <si>
    <t>Durham - University Hospital of North Durham - Durham Dryburn</t>
  </si>
  <si>
    <t>Stockton On Tees - University Hospital of North Tees - Stockton</t>
  </si>
  <si>
    <t xml:space="preserve">Cardiff - University Hospital of Wales - </t>
  </si>
  <si>
    <t>Alexandria - Vale of Leven Hospital - Vale of Leven</t>
  </si>
  <si>
    <t xml:space="preserve">Kirkcaldy - Victoria Hospital, Kirkcaldy - </t>
  </si>
  <si>
    <t>Walsall - Walsall Dialysis Centre - Walsall Dialysis Centre</t>
  </si>
  <si>
    <t>Tipton - Tipton Dialysis Centre - Tipton - QEH</t>
  </si>
  <si>
    <t>Warrington - Warrington Hospital - Warrington</t>
  </si>
  <si>
    <t>Washington - Washington - Washington</t>
  </si>
  <si>
    <t>Liverpool - Waterloo Day Hospital - Waterloo</t>
  </si>
  <si>
    <t>Watford - Watford General Hospital - Watford</t>
  </si>
  <si>
    <t xml:space="preserve">Welshpool - Welshpool - </t>
  </si>
  <si>
    <t>West Byfleet - West Byfleet Dialysis Centre - West Byfleet - St Helier</t>
  </si>
  <si>
    <t>Penzance - West Cornwall Hospital - Aubrey Williams</t>
  </si>
  <si>
    <t>Whitehaven - West Cumberland Hospital - Whitehaven</t>
  </si>
  <si>
    <t>London - West London Renal &amp; Transplant Centre - West London Renal &amp; Transplant Centre</t>
  </si>
  <si>
    <t>Isleworth - West Middlesex University Hospital - West Middlesex</t>
  </si>
  <si>
    <t>Bury St Edmunds - West Suffolk Hospital - Bury St Edmunds</t>
  </si>
  <si>
    <t>Carmarthen - West Wales Hospital - West Wales</t>
  </si>
  <si>
    <t>Cardiff - West Wing Dialysis Unit - Cardiff Royal Infirmary</t>
  </si>
  <si>
    <t>Edinburgh - Western General Hospital - Western General</t>
  </si>
  <si>
    <t>Stornoway - Western Isles Hospital - Stornoway</t>
  </si>
  <si>
    <t>Kendal - Westmorland General Hospital - Westmorland General</t>
  </si>
  <si>
    <t>Weston-super-mare - Weston General Hospital - Weston-super-Mare</t>
  </si>
  <si>
    <t>London - Whipps Cross University Hospital - Whipps Cross</t>
  </si>
  <si>
    <t>Wigan - Wigan Health Centre - Wigan</t>
  </si>
  <si>
    <t>Ashford - William Harvey Hospital - William Harvey</t>
  </si>
  <si>
    <t>Windsor - Windsor Dialysis Unit - Windsor</t>
  </si>
  <si>
    <t>Haverfordwest - Withybush General Hospital - Withybush</t>
  </si>
  <si>
    <t>Birmingham - Woodgate Valley Dialysis Unit - Woodgate Valley</t>
  </si>
  <si>
    <t>Worcester - Worcester Dialysis Unit - 12-16 Great Western Business Park</t>
  </si>
  <si>
    <t>Great Bridge - Great Bridge Kidney treatment Centre - Great Bridge</t>
  </si>
  <si>
    <t>Worthing - Worthing &amp; Southlands Hospital - Worthing</t>
  </si>
  <si>
    <t>Wrexham - Wrexham Maelor Hospital - Renal Unit</t>
  </si>
  <si>
    <t>High Wycombe - Wycombe Hospital - Wycombe</t>
  </si>
  <si>
    <t>Manchester - Wythenshawe Hospital - Wythenshawe</t>
  </si>
  <si>
    <t>Yeovil - Yeovil Dialysis Centre - Yeovil - Royal Devon</t>
  </si>
  <si>
    <t>Yeovil - Yeovil Dialysis Centre - Yeovil - Southmead</t>
  </si>
  <si>
    <t>Yeovil - Yeovil Dialysis Centre - Yeovil - Dorset</t>
  </si>
  <si>
    <t>Yeovil - Yeovil Dialysis Centre - Unit 1-4 Bartec 4</t>
  </si>
  <si>
    <t>Tremadog - Ysbyty Alltwen - Alltwen</t>
  </si>
  <si>
    <t xml:space="preserve">Rhyl - Ysbyty Glan Clwyd (Rhyl) - </t>
  </si>
  <si>
    <t>Bangor - Ysbyty Gwynedd (Bangor) - Elider Renal Unit</t>
  </si>
  <si>
    <t xml:space="preserve">Birmingham - Queen Elizabeth Hospital, Birmingham - </t>
  </si>
  <si>
    <t>Smethwick - Smethwick Dialysis Centre - Smethwick</t>
  </si>
  <si>
    <t>Walsall - Walsall Kidney Treatment Centre - Walsall Kidney Treatment Centre</t>
  </si>
  <si>
    <t>London - Charing Cross Hospital - Charing Cross</t>
  </si>
  <si>
    <t>Coventry - Clay Lane Medical Centre - Clay Lane</t>
  </si>
  <si>
    <t>London - Tottenham Hale Kidney and Urology Centre - Tottenham Hale Kidney and Urology Centre</t>
  </si>
  <si>
    <t>site_name</t>
  </si>
  <si>
    <t>hosp code</t>
  </si>
  <si>
    <t>sat_code</t>
  </si>
  <si>
    <t>NHS number</t>
  </si>
  <si>
    <t>Main Unit:</t>
  </si>
  <si>
    <t>OK?</t>
  </si>
  <si>
    <r>
      <t>Please return the spreadsheet to </t>
    </r>
    <r>
      <rPr>
        <b/>
        <sz val="10"/>
        <color theme="1"/>
        <rFont val="Calibri"/>
        <family val="2"/>
        <scheme val="minor"/>
      </rPr>
      <t>UKRR.DATA@NHS.NET</t>
    </r>
    <r>
      <rPr>
        <sz val="10"/>
        <color theme="1"/>
        <rFont val="Calibri"/>
        <family val="2"/>
        <scheme val="minor"/>
      </rPr>
      <t> from an NHS.net account 
or your Hospital Trust account if nhs.net not available. 
If you have any queries please contact your data manager at the UK Renal Registry</t>
    </r>
  </si>
  <si>
    <t>Unit HD</t>
  </si>
  <si>
    <t>Home HD</t>
  </si>
  <si>
    <t>Transplant</t>
  </si>
  <si>
    <t>Chronic Kidney Disease (CKD) </t>
  </si>
  <si>
    <t>Main treatment centre</t>
  </si>
  <si>
    <t>OK2</t>
  </si>
  <si>
    <t>GK1</t>
  </si>
  <si>
    <t>GK2</t>
  </si>
  <si>
    <t>GK3</t>
  </si>
  <si>
    <t>GK4</t>
  </si>
  <si>
    <t>label</t>
  </si>
  <si>
    <t>row</t>
  </si>
  <si>
    <t>col</t>
  </si>
  <si>
    <t>rank/matrix/order</t>
  </si>
  <si>
    <t>Sitecode</t>
  </si>
  <si>
    <t>X9999999</t>
  </si>
  <si>
    <t>`</t>
  </si>
  <si>
    <t xml:space="preserve"> </t>
  </si>
  <si>
    <t>Sat Sitecode</t>
  </si>
  <si>
    <t>Sat actual</t>
  </si>
  <si>
    <t>Sitename</t>
  </si>
  <si>
    <t>Date Of Birth</t>
  </si>
  <si>
    <t>Date of Positive test</t>
  </si>
  <si>
    <t>submission date</t>
  </si>
  <si>
    <t>put in row code</t>
  </si>
  <si>
    <t>sat_sites</t>
  </si>
  <si>
    <t>main site</t>
  </si>
  <si>
    <t>Select satellite if applicable</t>
  </si>
  <si>
    <t>Code</t>
  </si>
  <si>
    <t>Code2</t>
  </si>
  <si>
    <t>Submission Date</t>
  </si>
  <si>
    <t>Please return the spreadsheet to UKRR.DATA@NHS.NET from an NHS.net account or your Hospital Trust account if nhs.net not available. If you have any queries please contact your data manager at the UK Renal Registry</t>
  </si>
  <si>
    <t>Site code</t>
  </si>
  <si>
    <t>Main Unit code</t>
  </si>
  <si>
    <t>Main unit name</t>
  </si>
  <si>
    <t>Clean NHS number</t>
  </si>
  <si>
    <t>Satellite Name</t>
  </si>
  <si>
    <t>Satellite code</t>
  </si>
  <si>
    <t>MTC code</t>
  </si>
  <si>
    <t>satellite code</t>
  </si>
  <si>
    <t>satellite name</t>
  </si>
  <si>
    <t>Extra conditional formatting checks</t>
  </si>
  <si>
    <t>renal test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</si>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</sst>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protection locked="0"/>
    </xf>
  </cellStyleXfs>
  <cellXfs count="83">
    <xf numFmtId="0" fontId="0" fillId="0" borderId="0" xfId="0">
      <protection locked="0"/>
    </xf>
    <xf numFmtId="0" fontId="0" fillId="2" borderId="0" xfId="0" applyFill="1">
      <protection locked="0"/>
    </xf>
    <xf numFmtId="0" fontId="0" fillId="3" borderId="0" xfId="0" applyFill="1">
      <protection locked="0"/>
    </xf>
    <xf numFmtId="0" fontId="1" fillId="3" borderId="0" xfId="0" applyFont="1" applyFill="1">
      <protection locked="0"/>
    </xf>
    <xf numFmtId="0" fontId="2" fillId="3" borderId="0" xfId="0" applyFont="1" applyFill="1">
      <protection locked="0"/>
    </xf>
    <xf numFmtId="0" fontId="3" fillId="3" borderId="0" xfId="0" applyFont="1" applyFill="1">
      <protection locked="0"/>
    </xf>
    <xf numFmtId="0" fontId="3" fillId="3" borderId="0" xfId="0" applyFont="1" applyFill="1" applyAlignment="1">
      <alignment horizontal="right"/>
      <protection locked="0"/>
    </xf>
    <xf numFmtId="0" fontId="2" fillId="3" borderId="0" xfId="0" applyFont="1" applyFill="1" applyAlignment="1">
      <alignment horizontal="right"/>
      <protection locked="0"/>
    </xf>
    <xf numFmtId="0" fontId="3" fillId="3" borderId="0" xfId="0" applyFont="1" applyFill="1" applyAlignment="1">
      <alignment horizontal="left"/>
      <protection locked="0"/>
    </xf>
    <xf numFmtId="14" fontId="2" fillId="3" borderId="0" xfId="0" applyNumberFormat="1" applyFont="1" applyFill="1">
      <protection locked="0"/>
    </xf>
    <xf numFmtId="0" fontId="0" fillId="4" borderId="0" xfId="0" applyFill="1">
      <protection locked="0"/>
    </xf>
    <xf numFmtId="0" fontId="5" fillId="3" borderId="0" xfId="0" applyFont="1" applyFill="1" applyAlignment="1">
      <protection locked="0"/>
    </xf>
    <xf numFmtId="0" fontId="1" fillId="3" borderId="0" xfId="0" applyFont="1" applyFill="1" applyAlignment="1">
      <alignment horizontal="right"/>
      <protection locked="0"/>
    </xf>
    <xf numFmtId="0" fontId="0" fillId="0" borderId="0" xfId="0" applyAlignment="1">
      <alignment horizontal="left"/>
      <protection locked="0"/>
    </xf>
    <xf numFmtId="14" fontId="0" fillId="2" borderId="1" xfId="0" applyNumberFormat="1" applyFill="1" applyBorder="1" applyAlignment="1">
      <alignment horizontal="left"/>
      <protection locked="0"/>
    </xf>
    <xf numFmtId="0" fontId="6" fillId="0" borderId="0" xfId="0" applyFont="1">
      <protection locked="0"/>
    </xf>
    <xf numFmtId="0" fontId="0" fillId="2" borderId="1" xfId="0" applyFill="1" applyBorder="1" applyAlignment="1">
      <alignment horizontal="left"/>
      <protection locked="0"/>
    </xf>
    <xf numFmtId="0" fontId="6" fillId="2" borderId="0" xfId="0" applyFont="1" applyFill="1" applyAlignment="1">
      <alignment horizontal="left"/>
      <protection locked="0"/>
    </xf>
    <xf numFmtId="0" fontId="0" fillId="2" borderId="0" xfId="0" applyFill="1" applyAlignment="1">
      <alignment horizontal="left"/>
      <protection locked="0"/>
    </xf>
    <xf numFmtId="0" fontId="6" fillId="5" borderId="0" xfId="0" applyFont="1" applyFill="1">
      <protection locked="0"/>
    </xf>
    <xf numFmtId="0" fontId="0" fillId="5" borderId="0" xfId="0" applyFill="1">
      <protection locked="0"/>
    </xf>
    <xf numFmtId="0" fontId="0" fillId="5" borderId="0" xfId="0" applyFill="1" applyBorder="1" applyAlignment="1" applyProtection="1">
      <alignment horizontal="left"/>
    </xf>
    <xf numFmtId="0" fontId="6" fillId="5" borderId="2" xfId="0" applyFont="1" applyFill="1" applyBorder="1" applyAlignment="1" applyProtection="1">
      <alignment horizontal="left"/>
    </xf>
    <xf numFmtId="0" fontId="6" fillId="5" borderId="2" xfId="0" applyFont="1" applyFill="1" applyBorder="1" applyAlignment="1" applyProtection="1">
      <alignment horizontal="left" wrapText="1"/>
    </xf>
    <xf numFmtId="0" fontId="6" fillId="5" borderId="4" xfId="0" applyFont="1" applyFill="1" applyBorder="1" applyAlignment="1" applyProtection="1">
      <alignment horizontal="left"/>
    </xf>
    <xf numFmtId="0" fontId="0" fillId="5" borderId="0" xfId="0" applyFill="1" applyAlignment="1">
      <alignment horizontal="left"/>
      <protection locked="0"/>
    </xf>
    <xf numFmtId="0" fontId="0" fillId="5" borderId="0" xfId="0" quotePrefix="1" applyFill="1">
      <protection locked="0"/>
    </xf>
    <xf numFmtId="0" fontId="5" fillId="3" borderId="0" xfId="0" applyFont="1" applyFill="1" applyAlignment="1">
      <alignment horizontal="left"/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0" fontId="0" fillId="0" borderId="0" xfId="0" applyFill="1">
      <protection locked="0"/>
    </xf>
    <xf numFmtId="0" fontId="0" fillId="6" borderId="0" xfId="0" applyFill="1" applyAlignment="1">
      <alignment horizontal="left"/>
      <protection locked="0"/>
    </xf>
    <xf numFmtId="0" fontId="0" fillId="0" borderId="0" xfId="0" applyAlignment="1">
      <alignment horizontal="center"/>
      <protection locked="0"/>
    </xf>
    <xf numFmtId="0" fontId="0" fillId="7" borderId="0" xfId="0" applyFill="1">
      <protection locked="0"/>
    </xf>
    <xf numFmtId="0" fontId="0" fillId="8" borderId="0" xfId="0" applyFill="1">
      <protection locked="0"/>
    </xf>
    <xf numFmtId="0" fontId="0" fillId="9" borderId="0" xfId="0" applyFill="1">
      <protection locked="0"/>
    </xf>
    <xf numFmtId="0" fontId="6" fillId="5" borderId="0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  <protection locked="0"/>
    </xf>
    <xf numFmtId="14" fontId="1" fillId="3" borderId="0" xfId="0" applyNumberFormat="1" applyFont="1" applyFill="1">
      <protection locked="0"/>
    </xf>
    <xf numFmtId="0" fontId="0" fillId="0" borderId="0" xfId="0" quotePrefix="1">
      <protection locked="0"/>
    </xf>
    <xf numFmtId="0" fontId="0" fillId="7" borderId="0" xfId="0" applyFill="1" applyAlignment="1">
      <alignment horizontal="left"/>
      <protection locked="0"/>
    </xf>
    <xf numFmtId="14" fontId="0" fillId="0" borderId="2" xfId="0" applyNumberFormat="1" applyFill="1" applyBorder="1" applyAlignment="1" applyProtection="1">
      <alignment horizontal="left"/>
      <protection locked="0"/>
    </xf>
    <xf numFmtId="0" fontId="0" fillId="0" borderId="2" xfId="0" applyNumberFormat="1" applyFill="1" applyBorder="1" applyAlignment="1" applyProtection="1">
      <alignment horizontal="left"/>
      <protection locked="0"/>
    </xf>
    <xf numFmtId="0" fontId="0" fillId="10" borderId="0" xfId="0" applyFill="1">
      <protection locked="0"/>
    </xf>
    <xf numFmtId="0" fontId="6" fillId="10" borderId="0" xfId="0" applyFont="1" applyFill="1">
      <protection locked="0"/>
    </xf>
    <xf numFmtId="0" fontId="0" fillId="10" borderId="0" xfId="0" applyFill="1" applyAlignment="1">
      <alignment horizontal="left"/>
      <protection locked="0"/>
    </xf>
    <xf numFmtId="0" fontId="0" fillId="11" borderId="0" xfId="0" applyFill="1" applyBorder="1" applyAlignment="1" applyProtection="1">
      <alignment horizontal="left"/>
      <protection hidden="1"/>
    </xf>
    <xf numFmtId="0" fontId="6" fillId="5" borderId="2" xfId="0" applyFont="1" applyFill="1" applyBorder="1" applyAlignment="1" applyProtection="1">
      <alignment horizontal="left"/>
      <protection hidden="1"/>
    </xf>
    <xf numFmtId="14" fontId="6" fillId="5" borderId="2" xfId="0" applyNumberFormat="1" applyFont="1" applyFill="1" applyBorder="1" applyAlignment="1" applyProtection="1">
      <alignment horizontal="left" wrapText="1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14" fontId="0" fillId="5" borderId="0" xfId="0" applyNumberFormat="1" applyFill="1" applyProtection="1">
      <protection hidden="1"/>
    </xf>
    <xf numFmtId="0" fontId="0" fillId="5" borderId="0" xfId="0" applyFill="1" applyProtection="1">
      <protection hidden="1"/>
    </xf>
    <xf numFmtId="0" fontId="0" fillId="11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9" fillId="7" borderId="0" xfId="0" applyFont="1" applyFill="1" applyAlignment="1">
      <alignment horizontal="center"/>
      <protection locked="0"/>
    </xf>
    <xf numFmtId="0" fontId="0" fillId="7" borderId="0" xfId="0" applyFill="1" applyAlignment="1">
      <alignment horizontal="center"/>
      <protection locked="0"/>
    </xf>
    <xf numFmtId="0" fontId="0" fillId="2" borderId="0" xfId="0" applyFill="1" applyAlignment="1">
      <alignment horizontal="center"/>
      <protection locked="0"/>
    </xf>
    <xf numFmtId="0" fontId="0" fillId="5" borderId="0" xfId="0" applyFill="1" applyAlignment="1">
      <alignment horizontal="center"/>
      <protection locked="0"/>
    </xf>
    <xf numFmtId="0" fontId="0" fillId="10" borderId="0" xfId="0" applyFill="1" applyAlignment="1">
      <alignment horizontal="center"/>
      <protection locked="0"/>
    </xf>
    <xf numFmtId="14" fontId="0" fillId="10" borderId="0" xfId="0" applyNumberFormat="1" applyFill="1">
      <protection locked="0"/>
    </xf>
    <xf numFmtId="0" fontId="0" fillId="10" borderId="0" xfId="0" applyNumberFormat="1" applyFill="1"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0" fontId="0" fillId="5" borderId="0" xfId="0" applyFill="1" applyBorder="1" applyAlignment="1">
      <alignment horizontal="left" wrapText="1"/>
      <protection locked="0"/>
    </xf>
    <xf numFmtId="0" fontId="6" fillId="10" borderId="0" xfId="0" applyFont="1" applyFill="1" applyAlignment="1">
      <alignment horizontal="left"/>
      <protection locked="0"/>
    </xf>
    <xf numFmtId="0" fontId="6" fillId="10" borderId="0" xfId="0" applyNumberFormat="1" applyFont="1" applyFill="1" applyAlignment="1">
      <alignment horizontal="left"/>
      <protection locked="0"/>
    </xf>
    <xf numFmtId="0" fontId="6" fillId="0" borderId="0" xfId="0" applyFont="1" applyFill="1" applyAlignment="1">
      <alignment horizontal="left"/>
      <protection locked="0"/>
    </xf>
    <xf numFmtId="0" fontId="1" fillId="7" borderId="0" xfId="0" applyFont="1" applyFill="1" applyAlignment="1" applyProtection="1">
      <alignment horizontal="right"/>
    </xf>
    <xf numFmtId="0" fontId="0" fillId="0" borderId="2" xfId="0" applyNumberFormat="1" applyFill="1" applyBorder="1" applyAlignment="1" applyProtection="1">
      <alignment horizontal="left"/>
      <protection hidden="1"/>
    </xf>
    <xf numFmtId="0" fontId="6" fillId="5" borderId="2" xfId="0" applyFont="1" applyFill="1" applyBorder="1" applyAlignment="1" applyProtection="1">
      <alignment horizontal="left" wrapText="1"/>
      <protection hidden="1"/>
    </xf>
    <xf numFmtId="14" fontId="0" fillId="0" borderId="2" xfId="0" applyNumberFormat="1" applyFill="1" applyBorder="1" applyAlignment="1" applyProtection="1">
      <alignment horizontal="left"/>
      <protection hidden="1"/>
    </xf>
    <xf numFmtId="14" fontId="0" fillId="0" borderId="3" xfId="0" applyNumberFormat="1" applyFill="1" applyBorder="1" applyAlignment="1" applyProtection="1">
      <alignment horizontal="left"/>
      <protection hidden="1"/>
    </xf>
    <xf numFmtId="0" fontId="9" fillId="7" borderId="0" xfId="0" applyFont="1" applyFill="1" applyAlignment="1" applyProtection="1">
      <alignment vertical="top" wrapText="1"/>
    </xf>
    <xf numFmtId="0" fontId="7" fillId="5" borderId="5" xfId="0" applyFont="1" applyFill="1" applyBorder="1" applyAlignment="1">
      <alignment horizontal="left" vertical="top" wrapText="1"/>
      <protection locked="0"/>
    </xf>
    <xf numFmtId="0" fontId="7" fillId="5" borderId="6" xfId="0" applyFont="1" applyFill="1" applyBorder="1" applyAlignment="1">
      <alignment horizontal="left" vertical="top" wrapText="1"/>
      <protection locked="0"/>
    </xf>
    <xf numFmtId="0" fontId="7" fillId="5" borderId="7" xfId="0" applyFont="1" applyFill="1" applyBorder="1" applyAlignment="1">
      <alignment horizontal="left" vertical="top" wrapText="1"/>
      <protection locked="0"/>
    </xf>
    <xf numFmtId="0" fontId="7" fillId="5" borderId="8" xfId="0" applyFont="1" applyFill="1" applyBorder="1" applyAlignment="1">
      <alignment horizontal="left" vertical="top" wrapText="1"/>
      <protection locked="0"/>
    </xf>
    <xf numFmtId="0" fontId="7" fillId="5" borderId="0" xfId="0" applyFont="1" applyFill="1" applyBorder="1" applyAlignment="1">
      <alignment horizontal="left" vertical="top" wrapText="1"/>
      <protection locked="0"/>
    </xf>
    <xf numFmtId="0" fontId="7" fillId="5" borderId="9" xfId="0" applyFont="1" applyFill="1" applyBorder="1" applyAlignment="1">
      <alignment horizontal="left" vertical="top" wrapText="1"/>
      <protection locked="0"/>
    </xf>
    <xf numFmtId="0" fontId="7" fillId="5" borderId="10" xfId="0" applyFont="1" applyFill="1" applyBorder="1" applyAlignment="1">
      <alignment horizontal="left" vertical="top" wrapText="1"/>
      <protection locked="0"/>
    </xf>
    <xf numFmtId="0" fontId="7" fillId="5" borderId="11" xfId="0" applyFont="1" applyFill="1" applyBorder="1" applyAlignment="1">
      <alignment horizontal="left" vertical="top" wrapText="1"/>
      <protection locked="0"/>
    </xf>
    <xf numFmtId="0" fontId="7" fillId="5" borderId="12" xfId="0" applyFont="1" applyFill="1" applyBorder="1" applyAlignment="1">
      <alignment horizontal="left" vertical="top" wrapText="1"/>
      <protection locked="0"/>
    </xf>
  </cellXfs>
  <cellStyles count="1">
    <cellStyle name="Normal" xfId="0" builtinId="0" customBuiltin="1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Lookups!$A$14" fmlaRange="Site!$D$2:$D$86" noThreeD="1" val="0"/>
</file>

<file path=xl/ctrlProps/ctrlProp2.xml><?xml version="1.0" encoding="utf-8"?>
<formControlPr xmlns="http://schemas.microsoft.com/office/spreadsheetml/2009/9/main" objectType="Drop" dropStyle="combo" dx="22" fmlaLink="$F$27" fmlaRange="$B$25:$B$84" noThreeD="1" sel="11" val="8"/>
</file>

<file path=xl/ctrlProps/ctrlProp3.xml><?xml version="1.0" encoding="utf-8"?>
<formControlPr xmlns="http://schemas.microsoft.com/office/spreadsheetml/2009/9/main" objectType="Drop" dropLines="20" dropStyle="combo" dx="22" fmlaLink="Lookups!$A$14" fmlaRange="Site!$D$2:$D$86" noThreeD="1" val="1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0</xdr:row>
          <xdr:rowOff>0</xdr:rowOff>
        </xdr:from>
        <xdr:to>
          <xdr:col>7</xdr:col>
          <xdr:colOff>3727450</xdr:colOff>
          <xdr:row>1</xdr:row>
          <xdr:rowOff>12700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18</xdr:row>
          <xdr:rowOff>57150</xdr:rowOff>
        </xdr:from>
        <xdr:to>
          <xdr:col>5</xdr:col>
          <xdr:colOff>546100</xdr:colOff>
          <xdr:row>19</xdr:row>
          <xdr:rowOff>69850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</xdr:row>
          <xdr:rowOff>19050</xdr:rowOff>
        </xdr:from>
        <xdr:to>
          <xdr:col>5</xdr:col>
          <xdr:colOff>723900</xdr:colOff>
          <xdr:row>4</xdr:row>
          <xdr:rowOff>31750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P352"/>
  <sheetViews>
    <sheetView tabSelected="1" zoomScale="130" zoomScaleNormal="130" workbookViewId="0">
      <pane ySplit="3" topLeftCell="A4" activePane="bottomLeft" state="frozen"/>
      <selection pane="bottomLeft" activeCell="A4" sqref="A4"/>
    </sheetView>
  </sheetViews>
  <sheetFormatPr defaultRowHeight="14.5" x14ac:dyDescent="0.35"/>
  <cols>
    <col min="1" max="1" width="16.1796875" style="13" customWidth="1"/>
    <col min="2" max="2" width="2" style="13" bestFit="1" customWidth="1"/>
    <col min="3" max="3" width="12.54296875" style="13" bestFit="1" customWidth="1"/>
    <col min="4" max="4" width="2" style="13" bestFit="1" customWidth="1"/>
    <col min="5" max="5" width="19.1796875" style="13" customWidth="1"/>
    <col min="6" max="6" width="2" style="13" bestFit="1" customWidth="1"/>
    <col min="7" max="7" width="19.1796875" style="13" customWidth="1"/>
    <col min="8" max="8" width="59.54296875" style="13" customWidth="1"/>
    <col min="9" max="9" width="28.453125" style="13" hidden="1" customWidth="1"/>
    <col min="10" max="10" width="25.453125" style="13" hidden="1" customWidth="1"/>
    <col min="11" max="11" width="29.81640625" style="13" hidden="1" customWidth="1"/>
    <col min="12" max="12" width="12.7265625" style="18" hidden="1" customWidth="1"/>
    <col min="13" max="13" width="16.7265625" style="18" hidden="1" customWidth="1"/>
    <col min="14" max="14" width="11" style="18" hidden="1" customWidth="1"/>
    <col min="15" max="15" width="9.1796875" style="18" hidden="1" customWidth="1"/>
    <col min="16" max="16" width="13.453125" style="18" hidden="1" customWidth="1"/>
    <col min="17" max="18" width="9.1796875" style="18" hidden="1" customWidth="1"/>
    <col min="19" max="19" width="9.1796875" style="20" hidden="1" customWidth="1"/>
    <col min="20" max="21" width="13.1796875" style="13" hidden="1" customWidth="1"/>
    <col min="22" max="22" width="14.453125" style="42" hidden="1" customWidth="1"/>
    <col min="23" max="23" width="11.54296875" style="61" hidden="1" customWidth="1"/>
    <col min="24" max="24" width="13.54296875" style="61" hidden="1" customWidth="1"/>
    <col min="25" max="25" width="9.1796875" style="42" hidden="1" customWidth="1"/>
    <col min="26" max="26" width="20.54296875" style="42" hidden="1" customWidth="1"/>
    <col min="27" max="27" width="23.453125" style="42" hidden="1" customWidth="1"/>
    <col min="28" max="33" width="9.1796875" style="42" hidden="1" customWidth="1"/>
    <col min="34" max="34" width="16.1796875" style="42" hidden="1" customWidth="1"/>
    <col min="35" max="35" width="19.1796875" style="42" hidden="1" customWidth="1"/>
    <col min="36" max="36" width="11.81640625" style="42" hidden="1" customWidth="1"/>
    <col min="37" max="38" width="9.1796875" style="42" hidden="1" customWidth="1"/>
    <col min="39" max="48" width="0" style="42" hidden="1" customWidth="1"/>
    <col min="49" max="49" width="11.26953125" style="42" bestFit="1" customWidth="1"/>
    <col min="50" max="59" width="9.1796875" style="42"/>
    <col min="60" max="68" width="9.1796875" style="20"/>
  </cols>
  <sheetData>
    <row r="1" spans="1:68" ht="15" x14ac:dyDescent="0.25">
      <c r="A1" s="68" t="s">
        <v>1337</v>
      </c>
      <c r="B1" s="68"/>
      <c r="C1" s="63"/>
      <c r="D1" s="63"/>
      <c r="E1" s="68" t="s">
        <v>16</v>
      </c>
      <c r="F1" s="68"/>
      <c r="G1" s="39"/>
      <c r="H1" s="39"/>
      <c r="I1" s="39"/>
      <c r="J1" s="39"/>
      <c r="T1" s="39"/>
      <c r="U1" s="39"/>
      <c r="AW1" s="62"/>
    </row>
    <row r="2" spans="1:68" s="31" customFormat="1" ht="28.5" customHeight="1" x14ac:dyDescent="0.35">
      <c r="A2" s="73" t="s">
        <v>1338</v>
      </c>
      <c r="B2" s="73"/>
      <c r="C2" s="73"/>
      <c r="D2" s="73"/>
      <c r="E2" s="73"/>
      <c r="F2" s="73"/>
      <c r="G2" s="73"/>
      <c r="H2" s="73"/>
      <c r="I2" s="57">
        <v>6</v>
      </c>
      <c r="J2" s="57">
        <v>7</v>
      </c>
      <c r="K2" s="54">
        <v>8</v>
      </c>
      <c r="L2" s="58"/>
      <c r="M2" s="58"/>
      <c r="N2" s="58"/>
      <c r="O2" s="58"/>
      <c r="P2" s="58"/>
      <c r="Q2" s="58"/>
      <c r="R2" s="58"/>
      <c r="S2" s="59"/>
      <c r="T2" s="57"/>
      <c r="U2" s="57"/>
      <c r="V2" s="60"/>
      <c r="W2" s="23" t="s">
        <v>1328</v>
      </c>
      <c r="X2" s="23" t="s">
        <v>1329</v>
      </c>
      <c r="Y2" s="22" t="s">
        <v>1</v>
      </c>
      <c r="Z2" s="60"/>
      <c r="AA2" s="60"/>
      <c r="AB2" s="60"/>
      <c r="AC2" s="60"/>
      <c r="AD2" s="60"/>
      <c r="AE2" s="60"/>
      <c r="AF2" s="60"/>
      <c r="AG2" s="60"/>
      <c r="AH2" s="44" t="s">
        <v>1348</v>
      </c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59"/>
      <c r="BI2" s="59"/>
      <c r="BJ2" s="59"/>
      <c r="BK2" s="59"/>
      <c r="BL2" s="59"/>
      <c r="BM2" s="59"/>
      <c r="BN2" s="59"/>
      <c r="BO2" s="59"/>
      <c r="BP2" s="59"/>
    </row>
    <row r="3" spans="1:68" s="15" customFormat="1" x14ac:dyDescent="0.35">
      <c r="A3" s="22" t="s">
        <v>1303</v>
      </c>
      <c r="B3" s="46" t="s">
        <v>1350</v>
      </c>
      <c r="C3" s="23" t="s">
        <v>1328</v>
      </c>
      <c r="D3" s="70" t="s">
        <v>1350</v>
      </c>
      <c r="E3" s="23" t="s">
        <v>1329</v>
      </c>
      <c r="F3" s="70" t="s">
        <v>1350</v>
      </c>
      <c r="G3" s="22" t="s">
        <v>1</v>
      </c>
      <c r="H3" s="35" t="s">
        <v>1334</v>
      </c>
      <c r="I3" s="54" t="s">
        <v>1343</v>
      </c>
      <c r="J3" s="54" t="s">
        <v>1344</v>
      </c>
      <c r="K3" s="54" t="s">
        <v>1342</v>
      </c>
      <c r="L3" s="17"/>
      <c r="M3" s="17"/>
      <c r="N3" s="17"/>
      <c r="O3" s="17"/>
      <c r="P3" s="17"/>
      <c r="Q3" s="17"/>
      <c r="R3" s="17" t="s">
        <v>1305</v>
      </c>
      <c r="S3" s="19" t="s">
        <v>1312</v>
      </c>
      <c r="T3" s="24" t="s">
        <v>1311</v>
      </c>
      <c r="U3" s="35" t="s">
        <v>1345</v>
      </c>
      <c r="V3" s="65">
        <v>1</v>
      </c>
      <c r="W3" s="66">
        <v>3</v>
      </c>
      <c r="X3" s="66">
        <v>5</v>
      </c>
      <c r="Y3" s="65">
        <v>7</v>
      </c>
      <c r="Z3" s="65">
        <v>8</v>
      </c>
      <c r="AA3" s="67" t="s">
        <v>952</v>
      </c>
      <c r="AB3" s="67" t="s">
        <v>1339</v>
      </c>
      <c r="AC3" s="43"/>
      <c r="AD3" s="43"/>
      <c r="AE3" s="56" t="s">
        <v>1338</v>
      </c>
      <c r="AF3" s="43"/>
      <c r="AG3" s="43"/>
      <c r="AH3" s="43" t="s">
        <v>1328</v>
      </c>
      <c r="AI3" s="43" t="s">
        <v>1329</v>
      </c>
      <c r="AJ3" s="43" t="s">
        <v>1</v>
      </c>
      <c r="AK3" s="43" t="s">
        <v>1349</v>
      </c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19"/>
      <c r="BI3" s="19"/>
      <c r="BJ3" s="19"/>
      <c r="BK3" s="19"/>
      <c r="BL3" s="19"/>
      <c r="BM3" s="19"/>
      <c r="BN3" s="19"/>
      <c r="BO3" s="19"/>
      <c r="BP3" s="19"/>
    </row>
    <row r="4" spans="1:68" ht="15" x14ac:dyDescent="0.25">
      <c r="A4" s="41"/>
      <c r="B4" s="69"/>
      <c r="C4" s="40"/>
      <c r="D4" s="71"/>
      <c r="E4" s="40"/>
      <c r="F4" s="72"/>
      <c r="G4" s="36"/>
      <c r="H4" s="55"/>
      <c r="I4" s="45"/>
      <c r="J4" s="45"/>
      <c r="K4" s="64" t="str">
        <f>SUBSTITUTE(IF(INDEX($A$4:$H$258,$AD4,1)="","",INDEX($A$4:$H$258,$AD4,1))," ","")</f>
        <v/>
      </c>
      <c r="L4" s="18" t="str">
        <f>LEFT(V4,9)</f>
        <v/>
      </c>
      <c r="M4" s="18" t="e">
        <f>MOD(MID(L4,1,1)*10+MID(L4,2,1)*9+MID(L4,3,1)*8+MID(L4,4,1)*7+MID(L4,5,1)*6+MID(L4,6,1)*5+MID(L4,7,1)*4+MID(L4,8,1)*3+MID(L4,9,1)*2,11)</f>
        <v>#VALUE!</v>
      </c>
      <c r="N4" s="18" t="e">
        <f>IF(M4=0, 0,IF(M4=1,"N/A",11-M4))</f>
        <v>#VALUE!</v>
      </c>
      <c r="O4" s="18" t="str">
        <f>RIGHT(V4,1)</f>
        <v/>
      </c>
      <c r="P4" s="18" t="e">
        <f>AND(N4=VALUE(O4))</f>
        <v>#VALUE!</v>
      </c>
      <c r="Q4" s="18">
        <f>LEN(V4)</f>
        <v>0</v>
      </c>
      <c r="R4" s="18" t="e">
        <f>AND(P4=TRUE,Q4=10)</f>
        <v>#VALUE!</v>
      </c>
      <c r="S4" s="26" t="str">
        <f>IF(Q4=0,"OK",IFERROR(R4,FALSE))</f>
        <v>OK</v>
      </c>
      <c r="T4" s="21" t="str">
        <f>IF(V4="","",IF(Lookups!$A$16=0,"Main Site not selected",Lookups!$A$16))</f>
        <v/>
      </c>
      <c r="U4" s="21" t="str">
        <f>IF(V4="","",IF(Lookups!$A$17=0,"Main Site not selected",Lookups!$A$17))</f>
        <v/>
      </c>
      <c r="V4" s="62" t="str">
        <f>IF(K4="","",K4)</f>
        <v/>
      </c>
      <c r="W4" s="61" t="str">
        <f t="shared" ref="W4:Z23" si="0">IF(INDEX($A$4:$H$258,$AD4,W$3)="","",INDEX($A$4:$H$258,$AD4,W$3))</f>
        <v/>
      </c>
      <c r="X4" s="61" t="str">
        <f t="shared" si="0"/>
        <v/>
      </c>
      <c r="Y4" s="62" t="str">
        <f t="shared" si="0"/>
        <v/>
      </c>
      <c r="Z4" s="62" t="str">
        <f t="shared" si="0"/>
        <v/>
      </c>
      <c r="AA4" s="62" t="str">
        <f>IF(V4&lt;&gt;"",Z4,"")</f>
        <v/>
      </c>
      <c r="AB4" s="62" t="str">
        <f>IFERROR(IF(V4&lt;&gt;"",IF(AA4&lt;&gt;"",VLOOKUP(AA4,'big site list'!$B$2:$C$343,2,FALSE),""),""),Preplist!$F$21)</f>
        <v/>
      </c>
      <c r="AD4" s="42">
        <v>1</v>
      </c>
      <c r="AH4" s="42" t="str">
        <f>IF(V4&lt;&gt;"",AND($W4&gt;=DATEVALUE("01/01/1920"),$W4&lt;Lookups!$A$10),"")</f>
        <v/>
      </c>
      <c r="AI4" s="42" t="str">
        <f>IF(V4&lt;&gt;"",AND($X4&gt;=DATEVALUE("01/01/2020"),$X4&lt;=Lookups!$A$10),"")</f>
        <v/>
      </c>
      <c r="AJ4" s="42" t="str">
        <f>IF(V4&lt;&gt;"",IFERROR(VLOOKUP(Y4,Lookups!$A$2:$A$6,1,FALSE),FALSE),"")</f>
        <v/>
      </c>
      <c r="AK4" s="42" t="b">
        <f>IF(AJ4&lt;&gt;FALSE,TRUE)</f>
        <v>1</v>
      </c>
    </row>
    <row r="5" spans="1:68" ht="15" x14ac:dyDescent="0.25">
      <c r="A5" s="41"/>
      <c r="B5" s="69"/>
      <c r="C5" s="40"/>
      <c r="D5" s="71"/>
      <c r="E5" s="40"/>
      <c r="F5" s="72"/>
      <c r="G5" s="36"/>
      <c r="H5" s="55"/>
      <c r="I5" s="45"/>
      <c r="J5" s="45"/>
      <c r="K5" s="64" t="str">
        <f t="shared" ref="K5:K68" si="1">SUBSTITUTE(IF(INDEX($A$4:$H$258,$AD5,1)="","",INDEX($A$4:$H$258,$AD5,1))," ","")</f>
        <v/>
      </c>
      <c r="L5" s="18" t="str">
        <f t="shared" ref="L5:L68" si="2">LEFT(V5,9)</f>
        <v/>
      </c>
      <c r="M5" s="18" t="e">
        <f t="shared" ref="M5:M68" si="3">MOD(MID(L5,1,1)*10+MID(L5,2,1)*9+MID(L5,3,1)*8+MID(L5,4,1)*7+MID(L5,5,1)*6+MID(L5,6,1)*5+MID(L5,7,1)*4+MID(L5,8,1)*3+MID(L5,9,1)*2,11)</f>
        <v>#VALUE!</v>
      </c>
      <c r="N5" s="18" t="e">
        <f t="shared" ref="N5:N68" si="4">IF(M5=0, 0,IF(M5=1,"N/A",11-M5))</f>
        <v>#VALUE!</v>
      </c>
      <c r="O5" s="18" t="str">
        <f t="shared" ref="O5:O68" si="5">RIGHT(V5,1)</f>
        <v/>
      </c>
      <c r="P5" s="18" t="e">
        <f t="shared" ref="P5:P68" si="6">AND(N5=VALUE(O5))</f>
        <v>#VALUE!</v>
      </c>
      <c r="Q5" s="18">
        <f t="shared" ref="Q5:Q68" si="7">LEN(V5)</f>
        <v>0</v>
      </c>
      <c r="R5" s="18" t="e">
        <f t="shared" ref="R5:R68" si="8">AND(P5=TRUE,Q5=10)</f>
        <v>#VALUE!</v>
      </c>
      <c r="S5" s="26" t="str">
        <f t="shared" ref="S5:S68" si="9">IF(Q5=0,"OK",IFERROR(R5,FALSE))</f>
        <v>OK</v>
      </c>
      <c r="T5" s="21" t="str">
        <f>IF(V5="","",IF(Lookups!$A$16=0,"Main Site not selected",Lookups!$A$16))</f>
        <v/>
      </c>
      <c r="U5" s="21" t="str">
        <f>IF(V5="","",IF(Lookups!$A$17=0,"Main Site not selected",Lookups!$A$17))</f>
        <v/>
      </c>
      <c r="V5" s="62" t="str">
        <f t="shared" ref="V5:V68" si="10">IF(K5="","",K5)</f>
        <v/>
      </c>
      <c r="W5" s="61" t="str">
        <f t="shared" si="0"/>
        <v/>
      </c>
      <c r="X5" s="61" t="str">
        <f t="shared" si="0"/>
        <v/>
      </c>
      <c r="Y5" s="62" t="str">
        <f t="shared" si="0"/>
        <v/>
      </c>
      <c r="Z5" s="62" t="str">
        <f t="shared" si="0"/>
        <v/>
      </c>
      <c r="AA5" s="62" t="str">
        <f t="shared" ref="AA5:AA68" si="11">IF(V5&lt;&gt;"",Z5,"")</f>
        <v/>
      </c>
      <c r="AB5" s="62" t="str">
        <f>IFERROR(IF(V5&lt;&gt;"",IF(AA5&lt;&gt;"",VLOOKUP(AA5,'big site list'!$B$2:$C$343,2,FALSE),""),""),Preplist!$F$21)</f>
        <v/>
      </c>
      <c r="AD5" s="42">
        <v>2</v>
      </c>
      <c r="AH5" s="42" t="str">
        <f>IF(V5&lt;&gt;"",AND($W5&gt;=DATEVALUE("01/01/1920"),$W5&lt;Lookups!$A$10),"")</f>
        <v/>
      </c>
      <c r="AI5" s="42" t="str">
        <f>IF(V5&lt;&gt;"",AND($X5&gt;=DATEVALUE("01/01/2020"),$X5&lt;=Lookups!$A$10),"")</f>
        <v/>
      </c>
      <c r="AJ5" s="42" t="str">
        <f>IF(V5&lt;&gt;"",IFERROR(VLOOKUP(Y5,Lookups!$A$2:$A$6,1,FALSE),FALSE),"")</f>
        <v/>
      </c>
      <c r="AK5" s="42" t="b">
        <f t="shared" ref="AK5:AK68" si="12">IF(AJ5&lt;&gt;FALSE,TRUE)</f>
        <v>1</v>
      </c>
    </row>
    <row r="6" spans="1:68" ht="15" x14ac:dyDescent="0.25">
      <c r="A6" s="41"/>
      <c r="B6" s="69"/>
      <c r="C6" s="40"/>
      <c r="D6" s="71"/>
      <c r="E6" s="40"/>
      <c r="F6" s="72"/>
      <c r="G6" s="36"/>
      <c r="H6" s="55"/>
      <c r="I6" s="45"/>
      <c r="J6" s="45"/>
      <c r="K6" s="64" t="str">
        <f t="shared" si="1"/>
        <v/>
      </c>
      <c r="L6" s="18" t="str">
        <f t="shared" si="2"/>
        <v/>
      </c>
      <c r="M6" s="18" t="e">
        <f t="shared" si="3"/>
        <v>#VALUE!</v>
      </c>
      <c r="N6" s="18" t="e">
        <f t="shared" si="4"/>
        <v>#VALUE!</v>
      </c>
      <c r="O6" s="18" t="str">
        <f t="shared" si="5"/>
        <v/>
      </c>
      <c r="P6" s="18" t="e">
        <f t="shared" si="6"/>
        <v>#VALUE!</v>
      </c>
      <c r="Q6" s="18">
        <f t="shared" si="7"/>
        <v>0</v>
      </c>
      <c r="R6" s="18" t="e">
        <f t="shared" si="8"/>
        <v>#VALUE!</v>
      </c>
      <c r="S6" s="26" t="str">
        <f t="shared" si="9"/>
        <v>OK</v>
      </c>
      <c r="T6" s="21" t="str">
        <f>IF(V6="","",IF(Lookups!$A$16=0,"Main Site not selected",Lookups!$A$16))</f>
        <v/>
      </c>
      <c r="U6" s="21" t="str">
        <f>IF(V6="","",IF(Lookups!$A$17=0,"Main Site not selected",Lookups!$A$17))</f>
        <v/>
      </c>
      <c r="V6" s="62" t="str">
        <f t="shared" si="10"/>
        <v/>
      </c>
      <c r="W6" s="61" t="str">
        <f t="shared" si="0"/>
        <v/>
      </c>
      <c r="X6" s="61" t="str">
        <f t="shared" si="0"/>
        <v/>
      </c>
      <c r="Y6" s="62" t="str">
        <f t="shared" si="0"/>
        <v/>
      </c>
      <c r="Z6" s="62" t="str">
        <f t="shared" si="0"/>
        <v/>
      </c>
      <c r="AA6" s="62" t="str">
        <f t="shared" si="11"/>
        <v/>
      </c>
      <c r="AB6" s="62" t="str">
        <f>IFERROR(IF(V6&lt;&gt;"",IF(AA6&lt;&gt;"",VLOOKUP(AA6,'big site list'!$B$2:$C$343,2,FALSE),""),""),Preplist!$F$21)</f>
        <v/>
      </c>
      <c r="AD6" s="42">
        <v>3</v>
      </c>
      <c r="AH6" s="42" t="str">
        <f>IF(V6&lt;&gt;"",AND($W6&gt;=DATEVALUE("01/01/1920"),$W6&lt;Lookups!$A$10),"")</f>
        <v/>
      </c>
      <c r="AI6" s="42" t="str">
        <f>IF(V6&lt;&gt;"",AND($X6&gt;=DATEVALUE("01/01/2020"),$X6&lt;=Lookups!$A$10),"")</f>
        <v/>
      </c>
      <c r="AJ6" s="42" t="str">
        <f>IF(V6&lt;&gt;"",IFERROR(VLOOKUP(Y6,Lookups!$A$2:$A$6,1,FALSE),FALSE),"")</f>
        <v/>
      </c>
      <c r="AK6" s="42" t="b">
        <f t="shared" si="12"/>
        <v>1</v>
      </c>
    </row>
    <row r="7" spans="1:68" ht="15" x14ac:dyDescent="0.25">
      <c r="A7" s="41"/>
      <c r="B7" s="69"/>
      <c r="C7" s="40"/>
      <c r="D7" s="71"/>
      <c r="E7" s="40"/>
      <c r="F7" s="72"/>
      <c r="G7" s="36"/>
      <c r="H7" s="55"/>
      <c r="I7" s="45"/>
      <c r="J7" s="45"/>
      <c r="K7" s="64" t="str">
        <f t="shared" si="1"/>
        <v/>
      </c>
      <c r="L7" s="18" t="str">
        <f t="shared" si="2"/>
        <v/>
      </c>
      <c r="M7" s="18" t="e">
        <f t="shared" si="3"/>
        <v>#VALUE!</v>
      </c>
      <c r="N7" s="18" t="e">
        <f t="shared" si="4"/>
        <v>#VALUE!</v>
      </c>
      <c r="O7" s="18" t="str">
        <f t="shared" si="5"/>
        <v/>
      </c>
      <c r="P7" s="18" t="e">
        <f t="shared" si="6"/>
        <v>#VALUE!</v>
      </c>
      <c r="Q7" s="18">
        <f t="shared" si="7"/>
        <v>0</v>
      </c>
      <c r="R7" s="18" t="e">
        <f t="shared" si="8"/>
        <v>#VALUE!</v>
      </c>
      <c r="S7" s="26" t="str">
        <f t="shared" si="9"/>
        <v>OK</v>
      </c>
      <c r="T7" s="21" t="str">
        <f>IF(V7="","",IF(Lookups!$A$16=0,"Main Site not selected",Lookups!$A$16))</f>
        <v/>
      </c>
      <c r="U7" s="21" t="str">
        <f>IF(V7="","",IF(Lookups!$A$17=0,"Main Site not selected",Lookups!$A$17))</f>
        <v/>
      </c>
      <c r="V7" s="62" t="str">
        <f t="shared" si="10"/>
        <v/>
      </c>
      <c r="W7" s="61" t="str">
        <f t="shared" si="0"/>
        <v/>
      </c>
      <c r="X7" s="61" t="str">
        <f t="shared" si="0"/>
        <v/>
      </c>
      <c r="Y7" s="62" t="str">
        <f t="shared" si="0"/>
        <v/>
      </c>
      <c r="Z7" s="62" t="str">
        <f t="shared" si="0"/>
        <v/>
      </c>
      <c r="AA7" s="62" t="str">
        <f t="shared" si="11"/>
        <v/>
      </c>
      <c r="AB7" s="62" t="str">
        <f>IFERROR(IF(V7&lt;&gt;"",IF(AA7&lt;&gt;"",VLOOKUP(AA7,'big site list'!$B$2:$C$343,2,FALSE),""),""),Preplist!$F$21)</f>
        <v/>
      </c>
      <c r="AD7" s="42">
        <v>4</v>
      </c>
      <c r="AH7" s="42" t="str">
        <f>IF(V7&lt;&gt;"",AND($W7&gt;=DATEVALUE("01/01/1920"),$W7&lt;Lookups!$A$10),"")</f>
        <v/>
      </c>
      <c r="AI7" s="42" t="str">
        <f>IF(V7&lt;&gt;"",AND($X7&gt;=DATEVALUE("01/01/2020"),$X7&lt;=Lookups!$A$10),"")</f>
        <v/>
      </c>
      <c r="AJ7" s="42" t="str">
        <f>IF(V7&lt;&gt;"",IFERROR(VLOOKUP(Y7,Lookups!$A$2:$A$6,1,FALSE),FALSE),"")</f>
        <v/>
      </c>
      <c r="AK7" s="42" t="b">
        <f t="shared" si="12"/>
        <v>1</v>
      </c>
    </row>
    <row r="8" spans="1:68" ht="15" x14ac:dyDescent="0.25">
      <c r="A8" s="41"/>
      <c r="B8" s="69"/>
      <c r="C8" s="40"/>
      <c r="D8" s="71"/>
      <c r="E8" s="40"/>
      <c r="F8" s="72"/>
      <c r="G8" s="36"/>
      <c r="H8" s="55"/>
      <c r="I8" s="45"/>
      <c r="J8" s="45"/>
      <c r="K8" s="64" t="str">
        <f t="shared" si="1"/>
        <v/>
      </c>
      <c r="L8" s="18" t="str">
        <f t="shared" si="2"/>
        <v/>
      </c>
      <c r="M8" s="18" t="e">
        <f t="shared" si="3"/>
        <v>#VALUE!</v>
      </c>
      <c r="N8" s="18" t="e">
        <f t="shared" si="4"/>
        <v>#VALUE!</v>
      </c>
      <c r="O8" s="18" t="str">
        <f t="shared" si="5"/>
        <v/>
      </c>
      <c r="P8" s="18" t="e">
        <f t="shared" si="6"/>
        <v>#VALUE!</v>
      </c>
      <c r="Q8" s="18">
        <f t="shared" si="7"/>
        <v>0</v>
      </c>
      <c r="R8" s="18" t="e">
        <f t="shared" si="8"/>
        <v>#VALUE!</v>
      </c>
      <c r="S8" s="26" t="str">
        <f t="shared" si="9"/>
        <v>OK</v>
      </c>
      <c r="T8" s="21" t="str">
        <f>IF(V8="","",IF(Lookups!$A$16=0,"Main Site not selected",Lookups!$A$16))</f>
        <v/>
      </c>
      <c r="U8" s="21" t="str">
        <f>IF(V8="","",IF(Lookups!$A$17=0,"Main Site not selected",Lookups!$A$17))</f>
        <v/>
      </c>
      <c r="V8" s="62" t="str">
        <f t="shared" si="10"/>
        <v/>
      </c>
      <c r="W8" s="61" t="str">
        <f t="shared" si="0"/>
        <v/>
      </c>
      <c r="X8" s="61" t="str">
        <f t="shared" si="0"/>
        <v/>
      </c>
      <c r="Y8" s="62" t="str">
        <f t="shared" si="0"/>
        <v/>
      </c>
      <c r="Z8" s="62" t="str">
        <f t="shared" si="0"/>
        <v/>
      </c>
      <c r="AA8" s="62" t="str">
        <f t="shared" si="11"/>
        <v/>
      </c>
      <c r="AB8" s="62" t="str">
        <f>IFERROR(IF(V8&lt;&gt;"",IF(AA8&lt;&gt;"",VLOOKUP(AA8,'big site list'!$B$2:$C$343,2,FALSE),""),""),Preplist!$F$21)</f>
        <v/>
      </c>
      <c r="AD8" s="42">
        <v>5</v>
      </c>
      <c r="AH8" s="42" t="str">
        <f>IF(V8&lt;&gt;"",AND($W8&gt;=DATEVALUE("01/01/1920"),$W8&lt;Lookups!$A$10),"")</f>
        <v/>
      </c>
      <c r="AI8" s="42" t="str">
        <f>IF(V8&lt;&gt;"",AND($X8&gt;=DATEVALUE("01/01/2020"),$X8&lt;=Lookups!$A$10),"")</f>
        <v/>
      </c>
      <c r="AJ8" s="42" t="str">
        <f>IF(V8&lt;&gt;"",IFERROR(VLOOKUP(Y8,Lookups!$A$2:$A$6,1,FALSE),FALSE),"")</f>
        <v/>
      </c>
      <c r="AK8" s="42" t="b">
        <f t="shared" si="12"/>
        <v>1</v>
      </c>
    </row>
    <row r="9" spans="1:68" ht="15" x14ac:dyDescent="0.25">
      <c r="A9" s="41"/>
      <c r="B9" s="69"/>
      <c r="C9" s="40"/>
      <c r="D9" s="71"/>
      <c r="E9" s="40"/>
      <c r="F9" s="72"/>
      <c r="G9" s="36"/>
      <c r="H9" s="55"/>
      <c r="I9" s="45"/>
      <c r="J9" s="45"/>
      <c r="K9" s="64" t="str">
        <f t="shared" si="1"/>
        <v/>
      </c>
      <c r="L9" s="18" t="str">
        <f t="shared" si="2"/>
        <v/>
      </c>
      <c r="M9" s="18" t="e">
        <f t="shared" si="3"/>
        <v>#VALUE!</v>
      </c>
      <c r="N9" s="18" t="e">
        <f t="shared" si="4"/>
        <v>#VALUE!</v>
      </c>
      <c r="O9" s="18" t="str">
        <f t="shared" si="5"/>
        <v/>
      </c>
      <c r="P9" s="18" t="e">
        <f t="shared" si="6"/>
        <v>#VALUE!</v>
      </c>
      <c r="Q9" s="18">
        <f t="shared" si="7"/>
        <v>0</v>
      </c>
      <c r="R9" s="18" t="e">
        <f t="shared" si="8"/>
        <v>#VALUE!</v>
      </c>
      <c r="S9" s="26" t="str">
        <f t="shared" si="9"/>
        <v>OK</v>
      </c>
      <c r="T9" s="21" t="str">
        <f>IF(V9="","",IF(Lookups!$A$16=0,"Main Site not selected",Lookups!$A$16))</f>
        <v/>
      </c>
      <c r="U9" s="21" t="str">
        <f>IF(V9="","",IF(Lookups!$A$17=0,"Main Site not selected",Lookups!$A$17))</f>
        <v/>
      </c>
      <c r="V9" s="62" t="str">
        <f t="shared" si="10"/>
        <v/>
      </c>
      <c r="W9" s="61" t="str">
        <f t="shared" si="0"/>
        <v/>
      </c>
      <c r="X9" s="61" t="str">
        <f t="shared" si="0"/>
        <v/>
      </c>
      <c r="Y9" s="62" t="str">
        <f t="shared" si="0"/>
        <v/>
      </c>
      <c r="Z9" s="62" t="str">
        <f t="shared" si="0"/>
        <v/>
      </c>
      <c r="AA9" s="62" t="str">
        <f t="shared" si="11"/>
        <v/>
      </c>
      <c r="AB9" s="62" t="str">
        <f>IFERROR(IF(V9&lt;&gt;"",IF(AA9&lt;&gt;"",VLOOKUP(AA9,'big site list'!$B$2:$C$343,2,FALSE),""),""),Preplist!$F$21)</f>
        <v/>
      </c>
      <c r="AD9" s="42">
        <v>6</v>
      </c>
      <c r="AH9" s="42" t="str">
        <f>IF(V9&lt;&gt;"",AND($W9&gt;=DATEVALUE("01/01/1920"),$W9&lt;Lookups!$A$10),"")</f>
        <v/>
      </c>
      <c r="AI9" s="42" t="str">
        <f>IF(V9&lt;&gt;"",AND($X9&gt;=DATEVALUE("01/01/2020"),$X9&lt;=Lookups!$A$10),"")</f>
        <v/>
      </c>
      <c r="AJ9" s="42" t="str">
        <f>IF(V9&lt;&gt;"",IFERROR(VLOOKUP(Y9,Lookups!$A$2:$A$6,1,FALSE),FALSE),"")</f>
        <v/>
      </c>
      <c r="AK9" s="42" t="b">
        <f t="shared" si="12"/>
        <v>1</v>
      </c>
    </row>
    <row r="10" spans="1:68" ht="15" x14ac:dyDescent="0.25">
      <c r="A10" s="41"/>
      <c r="B10" s="69"/>
      <c r="C10" s="40"/>
      <c r="D10" s="71"/>
      <c r="E10" s="40"/>
      <c r="F10" s="72"/>
      <c r="G10" s="36"/>
      <c r="H10" s="55"/>
      <c r="I10" s="45"/>
      <c r="J10" s="45"/>
      <c r="K10" s="64" t="str">
        <f t="shared" si="1"/>
        <v/>
      </c>
      <c r="L10" s="18" t="str">
        <f t="shared" si="2"/>
        <v/>
      </c>
      <c r="M10" s="18" t="e">
        <f t="shared" si="3"/>
        <v>#VALUE!</v>
      </c>
      <c r="N10" s="18" t="e">
        <f t="shared" si="4"/>
        <v>#VALUE!</v>
      </c>
      <c r="O10" s="18" t="str">
        <f t="shared" si="5"/>
        <v/>
      </c>
      <c r="P10" s="18" t="e">
        <f t="shared" si="6"/>
        <v>#VALUE!</v>
      </c>
      <c r="Q10" s="18">
        <f t="shared" si="7"/>
        <v>0</v>
      </c>
      <c r="R10" s="18" t="e">
        <f t="shared" si="8"/>
        <v>#VALUE!</v>
      </c>
      <c r="S10" s="26" t="str">
        <f t="shared" si="9"/>
        <v>OK</v>
      </c>
      <c r="T10" s="21" t="str">
        <f>IF(V10="","",IF(Lookups!$A$16=0,"Main Site not selected",Lookups!$A$16))</f>
        <v/>
      </c>
      <c r="U10" s="21" t="str">
        <f>IF(V10="","",IF(Lookups!$A$17=0,"Main Site not selected",Lookups!$A$17))</f>
        <v/>
      </c>
      <c r="V10" s="62" t="str">
        <f t="shared" si="10"/>
        <v/>
      </c>
      <c r="W10" s="61" t="str">
        <f t="shared" si="0"/>
        <v/>
      </c>
      <c r="X10" s="61" t="str">
        <f t="shared" si="0"/>
        <v/>
      </c>
      <c r="Y10" s="62" t="str">
        <f t="shared" si="0"/>
        <v/>
      </c>
      <c r="Z10" s="62" t="str">
        <f t="shared" si="0"/>
        <v/>
      </c>
      <c r="AA10" s="62" t="str">
        <f t="shared" si="11"/>
        <v/>
      </c>
      <c r="AB10" s="62" t="str">
        <f>IFERROR(IF(V10&lt;&gt;"",IF(AA10&lt;&gt;"",VLOOKUP(AA10,'big site list'!$B$2:$C$343,2,FALSE),""),""),Preplist!$F$21)</f>
        <v/>
      </c>
      <c r="AD10" s="42">
        <v>7</v>
      </c>
      <c r="AH10" s="42" t="str">
        <f>IF(V10&lt;&gt;"",AND($W10&gt;=DATEVALUE("01/01/1920"),$W10&lt;Lookups!$A$10),"")</f>
        <v/>
      </c>
      <c r="AI10" s="42" t="str">
        <f>IF(V10&lt;&gt;"",AND($X10&gt;=DATEVALUE("01/01/2020"),$X10&lt;=Lookups!$A$10),"")</f>
        <v/>
      </c>
      <c r="AJ10" s="42" t="str">
        <f>IF(V10&lt;&gt;"",IFERROR(VLOOKUP(Y10,Lookups!$A$2:$A$6,1,FALSE),FALSE),"")</f>
        <v/>
      </c>
      <c r="AK10" s="42" t="b">
        <f t="shared" si="12"/>
        <v>1</v>
      </c>
    </row>
    <row r="11" spans="1:68" ht="15" x14ac:dyDescent="0.25">
      <c r="A11" s="41"/>
      <c r="B11" s="69"/>
      <c r="C11" s="40"/>
      <c r="D11" s="71"/>
      <c r="E11" s="40"/>
      <c r="F11" s="72"/>
      <c r="G11" s="36"/>
      <c r="H11" s="55"/>
      <c r="I11" s="45"/>
      <c r="J11" s="45"/>
      <c r="K11" s="64" t="str">
        <f t="shared" si="1"/>
        <v/>
      </c>
      <c r="L11" s="18" t="str">
        <f t="shared" si="2"/>
        <v/>
      </c>
      <c r="M11" s="18" t="e">
        <f t="shared" si="3"/>
        <v>#VALUE!</v>
      </c>
      <c r="N11" s="18" t="e">
        <f t="shared" si="4"/>
        <v>#VALUE!</v>
      </c>
      <c r="O11" s="18" t="str">
        <f t="shared" si="5"/>
        <v/>
      </c>
      <c r="P11" s="18" t="e">
        <f t="shared" si="6"/>
        <v>#VALUE!</v>
      </c>
      <c r="Q11" s="18">
        <f t="shared" si="7"/>
        <v>0</v>
      </c>
      <c r="R11" s="18" t="e">
        <f t="shared" si="8"/>
        <v>#VALUE!</v>
      </c>
      <c r="S11" s="26" t="str">
        <f t="shared" si="9"/>
        <v>OK</v>
      </c>
      <c r="T11" s="21" t="str">
        <f>IF(V11="","",IF(Lookups!$A$16=0,"Main Site not selected",Lookups!$A$16))</f>
        <v/>
      </c>
      <c r="U11" s="21" t="str">
        <f>IF(V11="","",IF(Lookups!$A$17=0,"Main Site not selected",Lookups!$A$17))</f>
        <v/>
      </c>
      <c r="V11" s="62" t="str">
        <f t="shared" si="10"/>
        <v/>
      </c>
      <c r="W11" s="61" t="str">
        <f t="shared" si="0"/>
        <v/>
      </c>
      <c r="X11" s="61" t="str">
        <f t="shared" si="0"/>
        <v/>
      </c>
      <c r="Y11" s="62" t="str">
        <f t="shared" si="0"/>
        <v/>
      </c>
      <c r="Z11" s="62" t="str">
        <f t="shared" si="0"/>
        <v/>
      </c>
      <c r="AA11" s="62" t="str">
        <f t="shared" si="11"/>
        <v/>
      </c>
      <c r="AB11" s="62" t="str">
        <f>IFERROR(IF(V11&lt;&gt;"",IF(AA11&lt;&gt;"",VLOOKUP(AA11,'big site list'!$B$2:$C$343,2,FALSE),""),""),Preplist!$F$21)</f>
        <v/>
      </c>
      <c r="AD11" s="42">
        <v>8</v>
      </c>
      <c r="AH11" s="42" t="str">
        <f>IF(V11&lt;&gt;"",AND($W11&gt;=DATEVALUE("01/01/1920"),$W11&lt;Lookups!$A$10),"")</f>
        <v/>
      </c>
      <c r="AI11" s="42" t="str">
        <f>IF(V11&lt;&gt;"",AND($X11&gt;=DATEVALUE("01/01/2020"),$X11&lt;=Lookups!$A$10),"")</f>
        <v/>
      </c>
      <c r="AJ11" s="42" t="str">
        <f>IF(V11&lt;&gt;"",IFERROR(VLOOKUP(Y11,Lookups!$A$2:$A$6,1,FALSE),FALSE),"")</f>
        <v/>
      </c>
      <c r="AK11" s="42" t="b">
        <f t="shared" si="12"/>
        <v>1</v>
      </c>
    </row>
    <row r="12" spans="1:68" ht="15" x14ac:dyDescent="0.25">
      <c r="A12" s="41"/>
      <c r="B12" s="69"/>
      <c r="C12" s="40"/>
      <c r="D12" s="71"/>
      <c r="E12" s="40"/>
      <c r="F12" s="72"/>
      <c r="G12" s="36"/>
      <c r="H12" s="55"/>
      <c r="I12" s="45"/>
      <c r="J12" s="45"/>
      <c r="K12" s="64" t="str">
        <f t="shared" si="1"/>
        <v/>
      </c>
      <c r="L12" s="18" t="str">
        <f t="shared" si="2"/>
        <v/>
      </c>
      <c r="M12" s="18" t="e">
        <f t="shared" si="3"/>
        <v>#VALUE!</v>
      </c>
      <c r="N12" s="18" t="e">
        <f t="shared" si="4"/>
        <v>#VALUE!</v>
      </c>
      <c r="O12" s="18" t="str">
        <f t="shared" si="5"/>
        <v/>
      </c>
      <c r="P12" s="18" t="e">
        <f t="shared" si="6"/>
        <v>#VALUE!</v>
      </c>
      <c r="Q12" s="18">
        <f t="shared" si="7"/>
        <v>0</v>
      </c>
      <c r="R12" s="18" t="e">
        <f t="shared" si="8"/>
        <v>#VALUE!</v>
      </c>
      <c r="S12" s="26" t="str">
        <f t="shared" si="9"/>
        <v>OK</v>
      </c>
      <c r="T12" s="21" t="str">
        <f>IF(V12="","",IF(Lookups!$A$16=0,"Main Site not selected",Lookups!$A$16))</f>
        <v/>
      </c>
      <c r="U12" s="21" t="str">
        <f>IF(V12="","",IF(Lookups!$A$17=0,"Main Site not selected",Lookups!$A$17))</f>
        <v/>
      </c>
      <c r="V12" s="62" t="str">
        <f t="shared" si="10"/>
        <v/>
      </c>
      <c r="W12" s="61" t="str">
        <f t="shared" si="0"/>
        <v/>
      </c>
      <c r="X12" s="61" t="str">
        <f t="shared" si="0"/>
        <v/>
      </c>
      <c r="Y12" s="62" t="str">
        <f t="shared" si="0"/>
        <v/>
      </c>
      <c r="Z12" s="62" t="str">
        <f t="shared" si="0"/>
        <v/>
      </c>
      <c r="AA12" s="62" t="str">
        <f t="shared" si="11"/>
        <v/>
      </c>
      <c r="AB12" s="62" t="str">
        <f>IFERROR(IF(V12&lt;&gt;"",IF(AA12&lt;&gt;"",VLOOKUP(AA12,'big site list'!$B$2:$C$343,2,FALSE),""),""),Preplist!$F$21)</f>
        <v/>
      </c>
      <c r="AD12" s="42">
        <v>9</v>
      </c>
      <c r="AH12" s="42" t="str">
        <f>IF(V12&lt;&gt;"",AND($W12&gt;=DATEVALUE("01/01/1920"),$W12&lt;Lookups!$A$10),"")</f>
        <v/>
      </c>
      <c r="AI12" s="42" t="str">
        <f>IF(V12&lt;&gt;"",AND($X12&gt;=DATEVALUE("01/01/2020"),$X12&lt;=Lookups!$A$10),"")</f>
        <v/>
      </c>
      <c r="AJ12" s="42" t="str">
        <f>IF(V12&lt;&gt;"",IFERROR(VLOOKUP(Y12,Lookups!$A$2:$A$6,1,FALSE),FALSE),"")</f>
        <v/>
      </c>
      <c r="AK12" s="42" t="b">
        <f t="shared" si="12"/>
        <v>1</v>
      </c>
    </row>
    <row r="13" spans="1:68" ht="15" x14ac:dyDescent="0.25">
      <c r="A13" s="41"/>
      <c r="B13" s="69"/>
      <c r="C13" s="40"/>
      <c r="D13" s="71"/>
      <c r="E13" s="40"/>
      <c r="F13" s="72"/>
      <c r="G13" s="36"/>
      <c r="H13" s="55"/>
      <c r="I13" s="45"/>
      <c r="J13" s="45"/>
      <c r="K13" s="64" t="str">
        <f t="shared" si="1"/>
        <v/>
      </c>
      <c r="L13" s="18" t="str">
        <f t="shared" si="2"/>
        <v/>
      </c>
      <c r="M13" s="18" t="e">
        <f t="shared" si="3"/>
        <v>#VALUE!</v>
      </c>
      <c r="N13" s="18" t="e">
        <f t="shared" si="4"/>
        <v>#VALUE!</v>
      </c>
      <c r="O13" s="18" t="str">
        <f t="shared" si="5"/>
        <v/>
      </c>
      <c r="P13" s="18" t="e">
        <f t="shared" si="6"/>
        <v>#VALUE!</v>
      </c>
      <c r="Q13" s="18">
        <f t="shared" si="7"/>
        <v>0</v>
      </c>
      <c r="R13" s="18" t="e">
        <f t="shared" si="8"/>
        <v>#VALUE!</v>
      </c>
      <c r="S13" s="26" t="str">
        <f t="shared" si="9"/>
        <v>OK</v>
      </c>
      <c r="T13" s="21" t="str">
        <f>IF(V13="","",IF(Lookups!$A$16=0,"Main Site not selected",Lookups!$A$16))</f>
        <v/>
      </c>
      <c r="U13" s="21" t="str">
        <f>IF(V13="","",IF(Lookups!$A$17=0,"Main Site not selected",Lookups!$A$17))</f>
        <v/>
      </c>
      <c r="V13" s="62" t="str">
        <f t="shared" si="10"/>
        <v/>
      </c>
      <c r="W13" s="61" t="str">
        <f t="shared" si="0"/>
        <v/>
      </c>
      <c r="X13" s="61" t="str">
        <f t="shared" si="0"/>
        <v/>
      </c>
      <c r="Y13" s="62" t="str">
        <f t="shared" si="0"/>
        <v/>
      </c>
      <c r="Z13" s="62" t="str">
        <f t="shared" si="0"/>
        <v/>
      </c>
      <c r="AA13" s="62" t="str">
        <f t="shared" si="11"/>
        <v/>
      </c>
      <c r="AB13" s="62" t="str">
        <f>IFERROR(IF(V13&lt;&gt;"",IF(AA13&lt;&gt;"",VLOOKUP(AA13,'big site list'!$B$2:$C$343,2,FALSE),""),""),Preplist!$F$21)</f>
        <v/>
      </c>
      <c r="AD13" s="42">
        <v>10</v>
      </c>
      <c r="AH13" s="42" t="str">
        <f>IF(V13&lt;&gt;"",AND($W13&gt;=DATEVALUE("01/01/1920"),$W13&lt;Lookups!$A$10),"")</f>
        <v/>
      </c>
      <c r="AI13" s="42" t="str">
        <f>IF(V13&lt;&gt;"",AND($X13&gt;=DATEVALUE("01/01/2020"),$X13&lt;=Lookups!$A$10),"")</f>
        <v/>
      </c>
      <c r="AJ13" s="42" t="str">
        <f>IF(V13&lt;&gt;"",IFERROR(VLOOKUP(Y13,Lookups!$A$2:$A$6,1,FALSE),FALSE),"")</f>
        <v/>
      </c>
      <c r="AK13" s="42" t="b">
        <f t="shared" si="12"/>
        <v>1</v>
      </c>
    </row>
    <row r="14" spans="1:68" ht="15" x14ac:dyDescent="0.25">
      <c r="A14" s="41"/>
      <c r="B14" s="69"/>
      <c r="C14" s="40"/>
      <c r="D14" s="71"/>
      <c r="E14" s="40"/>
      <c r="F14" s="72"/>
      <c r="G14" s="36"/>
      <c r="H14" s="55"/>
      <c r="I14" s="45"/>
      <c r="J14" s="45"/>
      <c r="K14" s="64" t="str">
        <f t="shared" si="1"/>
        <v/>
      </c>
      <c r="L14" s="18" t="str">
        <f t="shared" si="2"/>
        <v/>
      </c>
      <c r="M14" s="18" t="e">
        <f t="shared" si="3"/>
        <v>#VALUE!</v>
      </c>
      <c r="N14" s="18" t="e">
        <f t="shared" si="4"/>
        <v>#VALUE!</v>
      </c>
      <c r="O14" s="18" t="str">
        <f t="shared" si="5"/>
        <v/>
      </c>
      <c r="P14" s="18" t="e">
        <f t="shared" si="6"/>
        <v>#VALUE!</v>
      </c>
      <c r="Q14" s="18">
        <f t="shared" si="7"/>
        <v>0</v>
      </c>
      <c r="R14" s="18" t="e">
        <f t="shared" si="8"/>
        <v>#VALUE!</v>
      </c>
      <c r="S14" s="26" t="str">
        <f t="shared" si="9"/>
        <v>OK</v>
      </c>
      <c r="T14" s="21" t="str">
        <f>IF(V14="","",IF(Lookups!$A$16=0,"Main Site not selected",Lookups!$A$16))</f>
        <v/>
      </c>
      <c r="U14" s="21" t="str">
        <f>IF(V14="","",IF(Lookups!$A$17=0,"Main Site not selected",Lookups!$A$17))</f>
        <v/>
      </c>
      <c r="V14" s="62" t="str">
        <f t="shared" si="10"/>
        <v/>
      </c>
      <c r="W14" s="61" t="str">
        <f t="shared" si="0"/>
        <v/>
      </c>
      <c r="X14" s="61" t="str">
        <f t="shared" si="0"/>
        <v/>
      </c>
      <c r="Y14" s="62" t="str">
        <f t="shared" si="0"/>
        <v/>
      </c>
      <c r="Z14" s="62" t="str">
        <f t="shared" si="0"/>
        <v/>
      </c>
      <c r="AA14" s="62" t="str">
        <f t="shared" si="11"/>
        <v/>
      </c>
      <c r="AB14" s="62" t="str">
        <f>IFERROR(IF(V14&lt;&gt;"",IF(AA14&lt;&gt;"",VLOOKUP(AA14,'big site list'!$B$2:$C$343,2,FALSE),""),""),Preplist!$F$21)</f>
        <v/>
      </c>
      <c r="AD14" s="42">
        <v>11</v>
      </c>
      <c r="AH14" s="42" t="str">
        <f>IF(V14&lt;&gt;"",AND($W14&gt;=DATEVALUE("01/01/1920"),$W14&lt;Lookups!$A$10),"")</f>
        <v/>
      </c>
      <c r="AI14" s="42" t="str">
        <f>IF(V14&lt;&gt;"",AND($X14&gt;=DATEVALUE("01/01/2020"),$X14&lt;=Lookups!$A$10),"")</f>
        <v/>
      </c>
      <c r="AJ14" s="42" t="str">
        <f>IF(V14&lt;&gt;"",IFERROR(VLOOKUP(Y14,Lookups!$A$2:$A$6,1,FALSE),FALSE),"")</f>
        <v/>
      </c>
      <c r="AK14" s="42" t="b">
        <f t="shared" si="12"/>
        <v>1</v>
      </c>
    </row>
    <row r="15" spans="1:68" ht="15" x14ac:dyDescent="0.25">
      <c r="A15" s="41"/>
      <c r="B15" s="69"/>
      <c r="C15" s="40"/>
      <c r="D15" s="71"/>
      <c r="E15" s="40"/>
      <c r="F15" s="72"/>
      <c r="G15" s="36"/>
      <c r="H15" s="55"/>
      <c r="I15" s="45"/>
      <c r="J15" s="45"/>
      <c r="K15" s="64" t="str">
        <f t="shared" si="1"/>
        <v/>
      </c>
      <c r="L15" s="18" t="str">
        <f t="shared" si="2"/>
        <v/>
      </c>
      <c r="M15" s="18" t="e">
        <f t="shared" si="3"/>
        <v>#VALUE!</v>
      </c>
      <c r="N15" s="18" t="e">
        <f t="shared" si="4"/>
        <v>#VALUE!</v>
      </c>
      <c r="O15" s="18" t="str">
        <f t="shared" si="5"/>
        <v/>
      </c>
      <c r="P15" s="18" t="e">
        <f t="shared" si="6"/>
        <v>#VALUE!</v>
      </c>
      <c r="Q15" s="18">
        <f t="shared" si="7"/>
        <v>0</v>
      </c>
      <c r="R15" s="18" t="e">
        <f t="shared" si="8"/>
        <v>#VALUE!</v>
      </c>
      <c r="S15" s="26" t="str">
        <f t="shared" si="9"/>
        <v>OK</v>
      </c>
      <c r="T15" s="21" t="str">
        <f>IF(V15="","",IF(Lookups!$A$16=0,"Main Site not selected",Lookups!$A$16))</f>
        <v/>
      </c>
      <c r="U15" s="21" t="str">
        <f>IF(V15="","",IF(Lookups!$A$17=0,"Main Site not selected",Lookups!$A$17))</f>
        <v/>
      </c>
      <c r="V15" s="62" t="str">
        <f t="shared" si="10"/>
        <v/>
      </c>
      <c r="W15" s="61" t="str">
        <f t="shared" si="0"/>
        <v/>
      </c>
      <c r="X15" s="61" t="str">
        <f t="shared" si="0"/>
        <v/>
      </c>
      <c r="Y15" s="62" t="str">
        <f t="shared" si="0"/>
        <v/>
      </c>
      <c r="Z15" s="62" t="str">
        <f t="shared" si="0"/>
        <v/>
      </c>
      <c r="AA15" s="62" t="str">
        <f t="shared" si="11"/>
        <v/>
      </c>
      <c r="AB15" s="62" t="str">
        <f>IFERROR(IF(V15&lt;&gt;"",IF(AA15&lt;&gt;"",VLOOKUP(AA15,'big site list'!$B$2:$C$343,2,FALSE),""),""),Preplist!$F$21)</f>
        <v/>
      </c>
      <c r="AD15" s="42">
        <v>12</v>
      </c>
      <c r="AH15" s="42" t="str">
        <f>IF(V15&lt;&gt;"",AND($W15&gt;=DATEVALUE("01/01/1920"),$W15&lt;Lookups!$A$10),"")</f>
        <v/>
      </c>
      <c r="AI15" s="42" t="str">
        <f>IF(V15&lt;&gt;"",AND($X15&gt;=DATEVALUE("01/01/2020"),$X15&lt;=Lookups!$A$10),"")</f>
        <v/>
      </c>
      <c r="AJ15" s="42" t="str">
        <f>IF(V15&lt;&gt;"",IFERROR(VLOOKUP(Y15,Lookups!$A$2:$A$6,1,FALSE),FALSE),"")</f>
        <v/>
      </c>
      <c r="AK15" s="42" t="b">
        <f t="shared" si="12"/>
        <v>1</v>
      </c>
    </row>
    <row r="16" spans="1:68" ht="15" x14ac:dyDescent="0.25">
      <c r="A16" s="41"/>
      <c r="B16" s="69"/>
      <c r="C16" s="40"/>
      <c r="D16" s="71"/>
      <c r="E16" s="40"/>
      <c r="F16" s="72"/>
      <c r="G16" s="36"/>
      <c r="H16" s="55"/>
      <c r="I16" s="45"/>
      <c r="J16" s="45"/>
      <c r="K16" s="64" t="str">
        <f t="shared" si="1"/>
        <v/>
      </c>
      <c r="L16" s="18" t="str">
        <f t="shared" si="2"/>
        <v/>
      </c>
      <c r="M16" s="18" t="e">
        <f t="shared" si="3"/>
        <v>#VALUE!</v>
      </c>
      <c r="N16" s="18" t="e">
        <f t="shared" si="4"/>
        <v>#VALUE!</v>
      </c>
      <c r="O16" s="18" t="str">
        <f t="shared" si="5"/>
        <v/>
      </c>
      <c r="P16" s="18" t="e">
        <f t="shared" si="6"/>
        <v>#VALUE!</v>
      </c>
      <c r="Q16" s="18">
        <f t="shared" si="7"/>
        <v>0</v>
      </c>
      <c r="R16" s="18" t="e">
        <f t="shared" si="8"/>
        <v>#VALUE!</v>
      </c>
      <c r="S16" s="26" t="str">
        <f t="shared" si="9"/>
        <v>OK</v>
      </c>
      <c r="T16" s="21" t="str">
        <f>IF(V16="","",IF(Lookups!$A$16=0,"Main Site not selected",Lookups!$A$16))</f>
        <v/>
      </c>
      <c r="U16" s="21" t="str">
        <f>IF(V16="","",IF(Lookups!$A$17=0,"Main Site not selected",Lookups!$A$17))</f>
        <v/>
      </c>
      <c r="V16" s="62" t="str">
        <f t="shared" si="10"/>
        <v/>
      </c>
      <c r="W16" s="61" t="str">
        <f t="shared" si="0"/>
        <v/>
      </c>
      <c r="X16" s="61" t="str">
        <f t="shared" si="0"/>
        <v/>
      </c>
      <c r="Y16" s="62" t="str">
        <f t="shared" si="0"/>
        <v/>
      </c>
      <c r="Z16" s="62" t="str">
        <f t="shared" si="0"/>
        <v/>
      </c>
      <c r="AA16" s="62" t="str">
        <f t="shared" si="11"/>
        <v/>
      </c>
      <c r="AB16" s="62" t="str">
        <f>IFERROR(IF(V16&lt;&gt;"",IF(AA16&lt;&gt;"",VLOOKUP(AA16,'big site list'!$B$2:$C$343,2,FALSE),""),""),Preplist!$F$21)</f>
        <v/>
      </c>
      <c r="AD16" s="42">
        <v>13</v>
      </c>
      <c r="AH16" s="42" t="str">
        <f>IF(V16&lt;&gt;"",AND($W16&gt;=DATEVALUE("01/01/1920"),$W16&lt;Lookups!$A$10),"")</f>
        <v/>
      </c>
      <c r="AI16" s="42" t="str">
        <f>IF(V16&lt;&gt;"",AND($X16&gt;=DATEVALUE("01/01/2020"),$X16&lt;=Lookups!$A$10),"")</f>
        <v/>
      </c>
      <c r="AJ16" s="42" t="str">
        <f>IF(V16&lt;&gt;"",IFERROR(VLOOKUP(Y16,Lookups!$A$2:$A$6,1,FALSE),FALSE),"")</f>
        <v/>
      </c>
      <c r="AK16" s="42" t="b">
        <f t="shared" si="12"/>
        <v>1</v>
      </c>
    </row>
    <row r="17" spans="1:37" ht="15" x14ac:dyDescent="0.25">
      <c r="A17" s="41"/>
      <c r="B17" s="69"/>
      <c r="C17" s="40"/>
      <c r="D17" s="71"/>
      <c r="E17" s="40"/>
      <c r="F17" s="72"/>
      <c r="G17" s="36"/>
      <c r="H17" s="55"/>
      <c r="I17" s="45"/>
      <c r="J17" s="45"/>
      <c r="K17" s="64" t="str">
        <f t="shared" si="1"/>
        <v/>
      </c>
      <c r="L17" s="18" t="str">
        <f t="shared" si="2"/>
        <v/>
      </c>
      <c r="M17" s="18" t="e">
        <f t="shared" si="3"/>
        <v>#VALUE!</v>
      </c>
      <c r="N17" s="18" t="e">
        <f t="shared" si="4"/>
        <v>#VALUE!</v>
      </c>
      <c r="O17" s="18" t="str">
        <f t="shared" si="5"/>
        <v/>
      </c>
      <c r="P17" s="18" t="e">
        <f t="shared" si="6"/>
        <v>#VALUE!</v>
      </c>
      <c r="Q17" s="18">
        <f t="shared" si="7"/>
        <v>0</v>
      </c>
      <c r="R17" s="18" t="e">
        <f t="shared" si="8"/>
        <v>#VALUE!</v>
      </c>
      <c r="S17" s="26" t="str">
        <f t="shared" si="9"/>
        <v>OK</v>
      </c>
      <c r="T17" s="21" t="str">
        <f>IF(V17="","",IF(Lookups!$A$16=0,"Main Site not selected",Lookups!$A$16))</f>
        <v/>
      </c>
      <c r="U17" s="21" t="str">
        <f>IF(V17="","",IF(Lookups!$A$17=0,"Main Site not selected",Lookups!$A$17))</f>
        <v/>
      </c>
      <c r="V17" s="62" t="str">
        <f t="shared" si="10"/>
        <v/>
      </c>
      <c r="W17" s="61" t="str">
        <f t="shared" si="0"/>
        <v/>
      </c>
      <c r="X17" s="61" t="str">
        <f t="shared" si="0"/>
        <v/>
      </c>
      <c r="Y17" s="62" t="str">
        <f t="shared" si="0"/>
        <v/>
      </c>
      <c r="Z17" s="62" t="str">
        <f t="shared" si="0"/>
        <v/>
      </c>
      <c r="AA17" s="62" t="str">
        <f t="shared" si="11"/>
        <v/>
      </c>
      <c r="AB17" s="62" t="str">
        <f>IFERROR(IF(V17&lt;&gt;"",IF(AA17&lt;&gt;"",VLOOKUP(AA17,'big site list'!$B$2:$C$343,2,FALSE),""),""),Preplist!$F$21)</f>
        <v/>
      </c>
      <c r="AD17" s="42">
        <v>14</v>
      </c>
      <c r="AH17" s="42" t="str">
        <f>IF(V17&lt;&gt;"",AND($W17&gt;=DATEVALUE("01/01/1920"),$W17&lt;Lookups!$A$10),"")</f>
        <v/>
      </c>
      <c r="AI17" s="42" t="str">
        <f>IF(V17&lt;&gt;"",AND($X17&gt;=DATEVALUE("01/01/2020"),$X17&lt;=Lookups!$A$10),"")</f>
        <v/>
      </c>
      <c r="AJ17" s="42" t="str">
        <f>IF(V17&lt;&gt;"",IFERROR(VLOOKUP(Y17,Lookups!$A$2:$A$6,1,FALSE),FALSE),"")</f>
        <v/>
      </c>
      <c r="AK17" s="42" t="b">
        <f t="shared" si="12"/>
        <v>1</v>
      </c>
    </row>
    <row r="18" spans="1:37" ht="15" x14ac:dyDescent="0.25">
      <c r="A18" s="41"/>
      <c r="B18" s="69"/>
      <c r="C18" s="40"/>
      <c r="D18" s="71"/>
      <c r="E18" s="40"/>
      <c r="F18" s="72"/>
      <c r="G18" s="36"/>
      <c r="H18" s="55"/>
      <c r="I18" s="45"/>
      <c r="J18" s="45"/>
      <c r="K18" s="64" t="str">
        <f t="shared" si="1"/>
        <v/>
      </c>
      <c r="L18" s="18" t="str">
        <f t="shared" si="2"/>
        <v/>
      </c>
      <c r="M18" s="18" t="e">
        <f t="shared" si="3"/>
        <v>#VALUE!</v>
      </c>
      <c r="N18" s="18" t="e">
        <f t="shared" si="4"/>
        <v>#VALUE!</v>
      </c>
      <c r="O18" s="18" t="str">
        <f t="shared" si="5"/>
        <v/>
      </c>
      <c r="P18" s="18" t="e">
        <f t="shared" si="6"/>
        <v>#VALUE!</v>
      </c>
      <c r="Q18" s="18">
        <f t="shared" si="7"/>
        <v>0</v>
      </c>
      <c r="R18" s="18" t="e">
        <f t="shared" si="8"/>
        <v>#VALUE!</v>
      </c>
      <c r="S18" s="26" t="str">
        <f t="shared" si="9"/>
        <v>OK</v>
      </c>
      <c r="T18" s="21" t="str">
        <f>IF(V18="","",IF(Lookups!$A$16=0,"Main Site not selected",Lookups!$A$16))</f>
        <v/>
      </c>
      <c r="U18" s="21" t="str">
        <f>IF(V18="","",IF(Lookups!$A$17=0,"Main Site not selected",Lookups!$A$17))</f>
        <v/>
      </c>
      <c r="V18" s="62" t="str">
        <f t="shared" si="10"/>
        <v/>
      </c>
      <c r="W18" s="61" t="str">
        <f t="shared" si="0"/>
        <v/>
      </c>
      <c r="X18" s="61" t="str">
        <f t="shared" si="0"/>
        <v/>
      </c>
      <c r="Y18" s="62" t="str">
        <f t="shared" si="0"/>
        <v/>
      </c>
      <c r="Z18" s="62" t="str">
        <f t="shared" si="0"/>
        <v/>
      </c>
      <c r="AA18" s="62" t="str">
        <f t="shared" si="11"/>
        <v/>
      </c>
      <c r="AB18" s="62" t="str">
        <f>IFERROR(IF(V18&lt;&gt;"",IF(AA18&lt;&gt;"",VLOOKUP(AA18,'big site list'!$B$2:$C$343,2,FALSE),""),""),Preplist!$F$21)</f>
        <v/>
      </c>
      <c r="AD18" s="42">
        <v>15</v>
      </c>
      <c r="AH18" s="42" t="str">
        <f>IF(V18&lt;&gt;"",AND($W18&gt;=DATEVALUE("01/01/1920"),$W18&lt;Lookups!$A$10),"")</f>
        <v/>
      </c>
      <c r="AI18" s="42" t="str">
        <f>IF(V18&lt;&gt;"",AND($X18&gt;=DATEVALUE("01/01/2020"),$X18&lt;=Lookups!$A$10),"")</f>
        <v/>
      </c>
      <c r="AJ18" s="42" t="str">
        <f>IF(V18&lt;&gt;"",IFERROR(VLOOKUP(Y18,Lookups!$A$2:$A$6,1,FALSE),FALSE),"")</f>
        <v/>
      </c>
      <c r="AK18" s="42" t="b">
        <f t="shared" si="12"/>
        <v>1</v>
      </c>
    </row>
    <row r="19" spans="1:37" x14ac:dyDescent="0.35">
      <c r="A19" s="41"/>
      <c r="B19" s="69"/>
      <c r="C19" s="40"/>
      <c r="D19" s="71"/>
      <c r="E19" s="40"/>
      <c r="F19" s="72"/>
      <c r="G19" s="36"/>
      <c r="H19" s="55"/>
      <c r="I19" s="45"/>
      <c r="J19" s="45"/>
      <c r="K19" s="64" t="str">
        <f t="shared" si="1"/>
        <v/>
      </c>
      <c r="L19" s="18" t="str">
        <f t="shared" si="2"/>
        <v/>
      </c>
      <c r="M19" s="18" t="e">
        <f t="shared" si="3"/>
        <v>#VALUE!</v>
      </c>
      <c r="N19" s="18" t="e">
        <f t="shared" si="4"/>
        <v>#VALUE!</v>
      </c>
      <c r="O19" s="18" t="str">
        <f t="shared" si="5"/>
        <v/>
      </c>
      <c r="P19" s="18" t="e">
        <f t="shared" si="6"/>
        <v>#VALUE!</v>
      </c>
      <c r="Q19" s="18">
        <f t="shared" si="7"/>
        <v>0</v>
      </c>
      <c r="R19" s="18" t="e">
        <f t="shared" si="8"/>
        <v>#VALUE!</v>
      </c>
      <c r="S19" s="26" t="str">
        <f t="shared" si="9"/>
        <v>OK</v>
      </c>
      <c r="T19" s="21" t="str">
        <f>IF(V19="","",IF(Lookups!$A$16=0,"Main Site not selected",Lookups!$A$16))</f>
        <v/>
      </c>
      <c r="U19" s="21" t="str">
        <f>IF(V19="","",IF(Lookups!$A$17=0,"Main Site not selected",Lookups!$A$17))</f>
        <v/>
      </c>
      <c r="V19" s="62" t="str">
        <f t="shared" si="10"/>
        <v/>
      </c>
      <c r="W19" s="61" t="str">
        <f t="shared" si="0"/>
        <v/>
      </c>
      <c r="X19" s="61" t="str">
        <f t="shared" si="0"/>
        <v/>
      </c>
      <c r="Y19" s="62" t="str">
        <f t="shared" si="0"/>
        <v/>
      </c>
      <c r="Z19" s="62" t="str">
        <f t="shared" si="0"/>
        <v/>
      </c>
      <c r="AA19" s="62" t="str">
        <f t="shared" si="11"/>
        <v/>
      </c>
      <c r="AB19" s="62" t="str">
        <f>IFERROR(IF(V19&lt;&gt;"",IF(AA19&lt;&gt;"",VLOOKUP(AA19,'big site list'!$B$2:$C$343,2,FALSE),""),""),Preplist!$F$21)</f>
        <v/>
      </c>
      <c r="AD19" s="42">
        <v>16</v>
      </c>
      <c r="AH19" s="42" t="str">
        <f>IF(V19&lt;&gt;"",AND($W19&gt;=DATEVALUE("01/01/1920"),$W19&lt;Lookups!$A$10),"")</f>
        <v/>
      </c>
      <c r="AI19" s="42" t="str">
        <f>IF(V19&lt;&gt;"",AND($X19&gt;=DATEVALUE("01/01/2020"),$X19&lt;=Lookups!$A$10),"")</f>
        <v/>
      </c>
      <c r="AJ19" s="42" t="str">
        <f>IF(V19&lt;&gt;"",IFERROR(VLOOKUP(Y19,Lookups!$A$2:$A$6,1,FALSE),FALSE),"")</f>
        <v/>
      </c>
      <c r="AK19" s="42" t="b">
        <f t="shared" si="12"/>
        <v>1</v>
      </c>
    </row>
    <row r="20" spans="1:37" x14ac:dyDescent="0.35">
      <c r="A20" s="41"/>
      <c r="B20" s="69"/>
      <c r="C20" s="40"/>
      <c r="D20" s="71"/>
      <c r="E20" s="40"/>
      <c r="F20" s="72"/>
      <c r="G20" s="36"/>
      <c r="H20" s="55"/>
      <c r="I20" s="45"/>
      <c r="J20" s="45"/>
      <c r="K20" s="64" t="str">
        <f t="shared" si="1"/>
        <v/>
      </c>
      <c r="L20" s="18" t="str">
        <f t="shared" si="2"/>
        <v/>
      </c>
      <c r="M20" s="18" t="e">
        <f t="shared" si="3"/>
        <v>#VALUE!</v>
      </c>
      <c r="N20" s="18" t="e">
        <f t="shared" si="4"/>
        <v>#VALUE!</v>
      </c>
      <c r="O20" s="18" t="str">
        <f t="shared" si="5"/>
        <v/>
      </c>
      <c r="P20" s="18" t="e">
        <f t="shared" si="6"/>
        <v>#VALUE!</v>
      </c>
      <c r="Q20" s="18">
        <f t="shared" si="7"/>
        <v>0</v>
      </c>
      <c r="R20" s="18" t="e">
        <f t="shared" si="8"/>
        <v>#VALUE!</v>
      </c>
      <c r="S20" s="26" t="str">
        <f t="shared" si="9"/>
        <v>OK</v>
      </c>
      <c r="T20" s="21" t="str">
        <f>IF(V20="","",IF(Lookups!$A$16=0,"Main Site not selected",Lookups!$A$16))</f>
        <v/>
      </c>
      <c r="U20" s="21" t="str">
        <f>IF(V20="","",IF(Lookups!$A$17=0,"Main Site not selected",Lookups!$A$17))</f>
        <v/>
      </c>
      <c r="V20" s="62" t="str">
        <f t="shared" si="10"/>
        <v/>
      </c>
      <c r="W20" s="61" t="str">
        <f t="shared" si="0"/>
        <v/>
      </c>
      <c r="X20" s="61" t="str">
        <f t="shared" si="0"/>
        <v/>
      </c>
      <c r="Y20" s="62" t="str">
        <f t="shared" si="0"/>
        <v/>
      </c>
      <c r="Z20" s="62" t="str">
        <f t="shared" si="0"/>
        <v/>
      </c>
      <c r="AA20" s="62" t="str">
        <f t="shared" si="11"/>
        <v/>
      </c>
      <c r="AB20" s="62" t="str">
        <f>IFERROR(IF(V20&lt;&gt;"",IF(AA20&lt;&gt;"",VLOOKUP(AA20,'big site list'!$B$2:$C$343,2,FALSE),""),""),Preplist!$F$21)</f>
        <v/>
      </c>
      <c r="AD20" s="42">
        <v>17</v>
      </c>
      <c r="AH20" s="42" t="str">
        <f>IF(V20&lt;&gt;"",AND($W20&gt;=DATEVALUE("01/01/1920"),$W20&lt;Lookups!$A$10),"")</f>
        <v/>
      </c>
      <c r="AI20" s="42" t="str">
        <f>IF(V20&lt;&gt;"",AND($X20&gt;=DATEVALUE("01/01/2020"),$X20&lt;=Lookups!$A$10),"")</f>
        <v/>
      </c>
      <c r="AJ20" s="42" t="str">
        <f>IF(V20&lt;&gt;"",IFERROR(VLOOKUP(Y20,Lookups!$A$2:$A$6,1,FALSE),FALSE),"")</f>
        <v/>
      </c>
      <c r="AK20" s="42" t="b">
        <f t="shared" si="12"/>
        <v>1</v>
      </c>
    </row>
    <row r="21" spans="1:37" x14ac:dyDescent="0.35">
      <c r="A21" s="41"/>
      <c r="B21" s="69"/>
      <c r="C21" s="40"/>
      <c r="D21" s="71"/>
      <c r="E21" s="40"/>
      <c r="F21" s="72"/>
      <c r="G21" s="36"/>
      <c r="H21" s="55"/>
      <c r="I21" s="45"/>
      <c r="J21" s="45"/>
      <c r="K21" s="64" t="str">
        <f t="shared" si="1"/>
        <v/>
      </c>
      <c r="L21" s="18" t="str">
        <f t="shared" si="2"/>
        <v/>
      </c>
      <c r="M21" s="18" t="e">
        <f t="shared" si="3"/>
        <v>#VALUE!</v>
      </c>
      <c r="N21" s="18" t="e">
        <f t="shared" si="4"/>
        <v>#VALUE!</v>
      </c>
      <c r="O21" s="18" t="str">
        <f t="shared" si="5"/>
        <v/>
      </c>
      <c r="P21" s="18" t="e">
        <f t="shared" si="6"/>
        <v>#VALUE!</v>
      </c>
      <c r="Q21" s="18">
        <f t="shared" si="7"/>
        <v>0</v>
      </c>
      <c r="R21" s="18" t="e">
        <f t="shared" si="8"/>
        <v>#VALUE!</v>
      </c>
      <c r="S21" s="26" t="str">
        <f t="shared" si="9"/>
        <v>OK</v>
      </c>
      <c r="T21" s="21" t="str">
        <f>IF(V21="","",IF(Lookups!$A$16=0,"Main Site not selected",Lookups!$A$16))</f>
        <v/>
      </c>
      <c r="U21" s="21" t="str">
        <f>IF(V21="","",IF(Lookups!$A$17=0,"Main Site not selected",Lookups!$A$17))</f>
        <v/>
      </c>
      <c r="V21" s="62" t="str">
        <f t="shared" si="10"/>
        <v/>
      </c>
      <c r="W21" s="61" t="str">
        <f t="shared" si="0"/>
        <v/>
      </c>
      <c r="X21" s="61" t="str">
        <f t="shared" si="0"/>
        <v/>
      </c>
      <c r="Y21" s="62" t="str">
        <f t="shared" si="0"/>
        <v/>
      </c>
      <c r="Z21" s="62" t="str">
        <f t="shared" si="0"/>
        <v/>
      </c>
      <c r="AA21" s="62" t="str">
        <f t="shared" si="11"/>
        <v/>
      </c>
      <c r="AB21" s="62" t="str">
        <f>IFERROR(IF(V21&lt;&gt;"",IF(AA21&lt;&gt;"",VLOOKUP(AA21,'big site list'!$B$2:$C$343,2,FALSE),""),""),Preplist!$F$21)</f>
        <v/>
      </c>
      <c r="AD21" s="42">
        <v>18</v>
      </c>
      <c r="AH21" s="42" t="str">
        <f>IF(V21&lt;&gt;"",AND($W21&gt;=DATEVALUE("01/01/1920"),$W21&lt;Lookups!$A$10),"")</f>
        <v/>
      </c>
      <c r="AI21" s="42" t="str">
        <f>IF(V21&lt;&gt;"",AND($X21&gt;=DATEVALUE("01/01/2020"),$X21&lt;=Lookups!$A$10),"")</f>
        <v/>
      </c>
      <c r="AJ21" s="42" t="str">
        <f>IF(V21&lt;&gt;"",IFERROR(VLOOKUP(Y21,Lookups!$A$2:$A$6,1,FALSE),FALSE),"")</f>
        <v/>
      </c>
      <c r="AK21" s="42" t="b">
        <f t="shared" si="12"/>
        <v>1</v>
      </c>
    </row>
    <row r="22" spans="1:37" x14ac:dyDescent="0.35">
      <c r="A22" s="41"/>
      <c r="B22" s="69"/>
      <c r="C22" s="40"/>
      <c r="D22" s="71"/>
      <c r="E22" s="40"/>
      <c r="F22" s="72"/>
      <c r="G22" s="36"/>
      <c r="H22" s="55"/>
      <c r="I22" s="45"/>
      <c r="J22" s="45"/>
      <c r="K22" s="64" t="str">
        <f t="shared" si="1"/>
        <v/>
      </c>
      <c r="L22" s="18" t="str">
        <f t="shared" si="2"/>
        <v/>
      </c>
      <c r="M22" s="18" t="e">
        <f t="shared" si="3"/>
        <v>#VALUE!</v>
      </c>
      <c r="N22" s="18" t="e">
        <f t="shared" si="4"/>
        <v>#VALUE!</v>
      </c>
      <c r="O22" s="18" t="str">
        <f t="shared" si="5"/>
        <v/>
      </c>
      <c r="P22" s="18" t="e">
        <f t="shared" si="6"/>
        <v>#VALUE!</v>
      </c>
      <c r="Q22" s="18">
        <f t="shared" si="7"/>
        <v>0</v>
      </c>
      <c r="R22" s="18" t="e">
        <f t="shared" si="8"/>
        <v>#VALUE!</v>
      </c>
      <c r="S22" s="26" t="str">
        <f t="shared" si="9"/>
        <v>OK</v>
      </c>
      <c r="T22" s="21" t="str">
        <f>IF(V22="","",IF(Lookups!$A$16=0,"Main Site not selected",Lookups!$A$16))</f>
        <v/>
      </c>
      <c r="U22" s="21" t="str">
        <f>IF(V22="","",IF(Lookups!$A$17=0,"Main Site not selected",Lookups!$A$17))</f>
        <v/>
      </c>
      <c r="V22" s="62" t="str">
        <f t="shared" si="10"/>
        <v/>
      </c>
      <c r="W22" s="61" t="str">
        <f t="shared" si="0"/>
        <v/>
      </c>
      <c r="X22" s="61" t="str">
        <f t="shared" si="0"/>
        <v/>
      </c>
      <c r="Y22" s="62" t="str">
        <f t="shared" si="0"/>
        <v/>
      </c>
      <c r="Z22" s="62" t="str">
        <f t="shared" si="0"/>
        <v/>
      </c>
      <c r="AA22" s="62" t="str">
        <f t="shared" si="11"/>
        <v/>
      </c>
      <c r="AB22" s="62" t="str">
        <f>IFERROR(IF(V22&lt;&gt;"",IF(AA22&lt;&gt;"",VLOOKUP(AA22,'big site list'!$B$2:$C$343,2,FALSE),""),""),Preplist!$F$21)</f>
        <v/>
      </c>
      <c r="AD22" s="42">
        <v>19</v>
      </c>
      <c r="AH22" s="42" t="str">
        <f>IF(V22&lt;&gt;"",AND($W22&gt;=DATEVALUE("01/01/1920"),$W22&lt;Lookups!$A$10),"")</f>
        <v/>
      </c>
      <c r="AI22" s="42" t="str">
        <f>IF(V22&lt;&gt;"",AND($X22&gt;=DATEVALUE("01/01/2020"),$X22&lt;=Lookups!$A$10),"")</f>
        <v/>
      </c>
      <c r="AJ22" s="42" t="str">
        <f>IF(V22&lt;&gt;"",IFERROR(VLOOKUP(Y22,Lookups!$A$2:$A$6,1,FALSE),FALSE),"")</f>
        <v/>
      </c>
      <c r="AK22" s="42" t="b">
        <f t="shared" si="12"/>
        <v>1</v>
      </c>
    </row>
    <row r="23" spans="1:37" x14ac:dyDescent="0.35">
      <c r="A23" s="41"/>
      <c r="B23" s="69"/>
      <c r="C23" s="40"/>
      <c r="D23" s="71"/>
      <c r="E23" s="40"/>
      <c r="F23" s="72"/>
      <c r="G23" s="36"/>
      <c r="H23" s="55"/>
      <c r="I23" s="45"/>
      <c r="J23" s="45"/>
      <c r="K23" s="64" t="str">
        <f t="shared" si="1"/>
        <v/>
      </c>
      <c r="L23" s="18" t="str">
        <f t="shared" si="2"/>
        <v/>
      </c>
      <c r="M23" s="18" t="e">
        <f t="shared" si="3"/>
        <v>#VALUE!</v>
      </c>
      <c r="N23" s="18" t="e">
        <f t="shared" si="4"/>
        <v>#VALUE!</v>
      </c>
      <c r="O23" s="18" t="str">
        <f t="shared" si="5"/>
        <v/>
      </c>
      <c r="P23" s="18" t="e">
        <f t="shared" si="6"/>
        <v>#VALUE!</v>
      </c>
      <c r="Q23" s="18">
        <f t="shared" si="7"/>
        <v>0</v>
      </c>
      <c r="R23" s="18" t="e">
        <f t="shared" si="8"/>
        <v>#VALUE!</v>
      </c>
      <c r="S23" s="26" t="str">
        <f t="shared" si="9"/>
        <v>OK</v>
      </c>
      <c r="T23" s="21" t="str">
        <f>IF(V23="","",IF(Lookups!$A$16=0,"Main Site not selected",Lookups!$A$16))</f>
        <v/>
      </c>
      <c r="U23" s="21" t="str">
        <f>IF(V23="","",IF(Lookups!$A$17=0,"Main Site not selected",Lookups!$A$17))</f>
        <v/>
      </c>
      <c r="V23" s="62" t="str">
        <f t="shared" si="10"/>
        <v/>
      </c>
      <c r="W23" s="61" t="str">
        <f t="shared" si="0"/>
        <v/>
      </c>
      <c r="X23" s="61" t="str">
        <f t="shared" si="0"/>
        <v/>
      </c>
      <c r="Y23" s="62" t="str">
        <f t="shared" si="0"/>
        <v/>
      </c>
      <c r="Z23" s="62" t="str">
        <f t="shared" si="0"/>
        <v/>
      </c>
      <c r="AA23" s="62" t="str">
        <f t="shared" si="11"/>
        <v/>
      </c>
      <c r="AB23" s="62" t="str">
        <f>IFERROR(IF(V23&lt;&gt;"",IF(AA23&lt;&gt;"",VLOOKUP(AA23,'big site list'!$B$2:$C$343,2,FALSE),""),""),Preplist!$F$21)</f>
        <v/>
      </c>
      <c r="AD23" s="42">
        <v>20</v>
      </c>
      <c r="AH23" s="42" t="str">
        <f>IF(V23&lt;&gt;"",AND($W23&gt;=DATEVALUE("01/01/1920"),$W23&lt;Lookups!$A$10),"")</f>
        <v/>
      </c>
      <c r="AI23" s="42" t="str">
        <f>IF(V23&lt;&gt;"",AND($X23&gt;=DATEVALUE("01/01/2020"),$X23&lt;=Lookups!$A$10),"")</f>
        <v/>
      </c>
      <c r="AJ23" s="42" t="str">
        <f>IF(V23&lt;&gt;"",IFERROR(VLOOKUP(Y23,Lookups!$A$2:$A$6,1,FALSE),FALSE),"")</f>
        <v/>
      </c>
      <c r="AK23" s="42" t="b">
        <f t="shared" si="12"/>
        <v>1</v>
      </c>
    </row>
    <row r="24" spans="1:37" x14ac:dyDescent="0.35">
      <c r="A24" s="41"/>
      <c r="B24" s="69"/>
      <c r="C24" s="40"/>
      <c r="D24" s="71"/>
      <c r="E24" s="40"/>
      <c r="F24" s="72"/>
      <c r="G24" s="36"/>
      <c r="H24" s="55"/>
      <c r="I24" s="45"/>
      <c r="J24" s="45"/>
      <c r="K24" s="64" t="str">
        <f t="shared" si="1"/>
        <v/>
      </c>
      <c r="L24" s="18" t="str">
        <f t="shared" si="2"/>
        <v/>
      </c>
      <c r="M24" s="18" t="e">
        <f t="shared" si="3"/>
        <v>#VALUE!</v>
      </c>
      <c r="N24" s="18" t="e">
        <f t="shared" si="4"/>
        <v>#VALUE!</v>
      </c>
      <c r="O24" s="18" t="str">
        <f t="shared" si="5"/>
        <v/>
      </c>
      <c r="P24" s="18" t="e">
        <f t="shared" si="6"/>
        <v>#VALUE!</v>
      </c>
      <c r="Q24" s="18">
        <f t="shared" si="7"/>
        <v>0</v>
      </c>
      <c r="R24" s="18" t="e">
        <f t="shared" si="8"/>
        <v>#VALUE!</v>
      </c>
      <c r="S24" s="26" t="str">
        <f t="shared" si="9"/>
        <v>OK</v>
      </c>
      <c r="T24" s="21" t="str">
        <f>IF(V24="","",IF(Lookups!$A$16=0,"Main Site not selected",Lookups!$A$16))</f>
        <v/>
      </c>
      <c r="U24" s="21" t="str">
        <f>IF(V24="","",IF(Lookups!$A$17=0,"Main Site not selected",Lookups!$A$17))</f>
        <v/>
      </c>
      <c r="V24" s="62" t="str">
        <f t="shared" si="10"/>
        <v/>
      </c>
      <c r="W24" s="61" t="str">
        <f t="shared" ref="W24:Z43" si="13">IF(INDEX($A$4:$H$258,$AD24,W$3)="","",INDEX($A$4:$H$258,$AD24,W$3))</f>
        <v/>
      </c>
      <c r="X24" s="61" t="str">
        <f t="shared" si="13"/>
        <v/>
      </c>
      <c r="Y24" s="62" t="str">
        <f t="shared" si="13"/>
        <v/>
      </c>
      <c r="Z24" s="62" t="str">
        <f t="shared" si="13"/>
        <v/>
      </c>
      <c r="AA24" s="62" t="str">
        <f t="shared" si="11"/>
        <v/>
      </c>
      <c r="AB24" s="62" t="str">
        <f>IFERROR(IF(V24&lt;&gt;"",IF(AA24&lt;&gt;"",VLOOKUP(AA24,'big site list'!$B$2:$C$343,2,FALSE),""),""),Preplist!$F$21)</f>
        <v/>
      </c>
      <c r="AD24" s="42">
        <v>21</v>
      </c>
      <c r="AH24" s="42" t="str">
        <f>IF(V24&lt;&gt;"",AND($W24&gt;=DATEVALUE("01/01/1920"),$W24&lt;Lookups!$A$10),"")</f>
        <v/>
      </c>
      <c r="AI24" s="42" t="str">
        <f>IF(V24&lt;&gt;"",AND($X24&gt;=DATEVALUE("01/01/2020"),$X24&lt;=Lookups!$A$10),"")</f>
        <v/>
      </c>
      <c r="AJ24" s="42" t="str">
        <f>IF(V24&lt;&gt;"",IFERROR(VLOOKUP(Y24,Lookups!$A$2:$A$6,1,FALSE),FALSE),"")</f>
        <v/>
      </c>
      <c r="AK24" s="42" t="b">
        <f t="shared" si="12"/>
        <v>1</v>
      </c>
    </row>
    <row r="25" spans="1:37" x14ac:dyDescent="0.35">
      <c r="A25" s="41"/>
      <c r="B25" s="69"/>
      <c r="C25" s="40"/>
      <c r="D25" s="71"/>
      <c r="E25" s="40"/>
      <c r="F25" s="72"/>
      <c r="G25" s="36"/>
      <c r="H25" s="55"/>
      <c r="I25" s="45"/>
      <c r="J25" s="45"/>
      <c r="K25" s="64" t="str">
        <f t="shared" si="1"/>
        <v/>
      </c>
      <c r="L25" s="18" t="str">
        <f t="shared" si="2"/>
        <v/>
      </c>
      <c r="M25" s="18" t="e">
        <f t="shared" si="3"/>
        <v>#VALUE!</v>
      </c>
      <c r="N25" s="18" t="e">
        <f t="shared" si="4"/>
        <v>#VALUE!</v>
      </c>
      <c r="O25" s="18" t="str">
        <f t="shared" si="5"/>
        <v/>
      </c>
      <c r="P25" s="18" t="e">
        <f t="shared" si="6"/>
        <v>#VALUE!</v>
      </c>
      <c r="Q25" s="18">
        <f t="shared" si="7"/>
        <v>0</v>
      </c>
      <c r="R25" s="18" t="e">
        <f t="shared" si="8"/>
        <v>#VALUE!</v>
      </c>
      <c r="S25" s="26" t="str">
        <f t="shared" si="9"/>
        <v>OK</v>
      </c>
      <c r="T25" s="21" t="str">
        <f>IF(V25="","",IF(Lookups!$A$16=0,"Main Site not selected",Lookups!$A$16))</f>
        <v/>
      </c>
      <c r="U25" s="21" t="str">
        <f>IF(V25="","",IF(Lookups!$A$17=0,"Main Site not selected",Lookups!$A$17))</f>
        <v/>
      </c>
      <c r="V25" s="62" t="str">
        <f t="shared" si="10"/>
        <v/>
      </c>
      <c r="W25" s="61" t="str">
        <f t="shared" si="13"/>
        <v/>
      </c>
      <c r="X25" s="61" t="str">
        <f t="shared" si="13"/>
        <v/>
      </c>
      <c r="Y25" s="62" t="str">
        <f t="shared" si="13"/>
        <v/>
      </c>
      <c r="Z25" s="62" t="str">
        <f t="shared" si="13"/>
        <v/>
      </c>
      <c r="AA25" s="62" t="str">
        <f t="shared" si="11"/>
        <v/>
      </c>
      <c r="AB25" s="62" t="str">
        <f>IFERROR(IF(V25&lt;&gt;"",IF(AA25&lt;&gt;"",VLOOKUP(AA25,'big site list'!$B$2:$C$343,2,FALSE),""),""),Preplist!$F$21)</f>
        <v/>
      </c>
      <c r="AD25" s="42">
        <v>22</v>
      </c>
      <c r="AH25" s="42" t="str">
        <f>IF(V25&lt;&gt;"",AND($W25&gt;=DATEVALUE("01/01/1920"),$W25&lt;Lookups!$A$10),"")</f>
        <v/>
      </c>
      <c r="AI25" s="42" t="str">
        <f>IF(V25&lt;&gt;"",AND($X25&gt;=DATEVALUE("01/01/2020"),$X25&lt;=Lookups!$A$10),"")</f>
        <v/>
      </c>
      <c r="AJ25" s="42" t="str">
        <f>IF(V25&lt;&gt;"",IFERROR(VLOOKUP(Y25,Lookups!$A$2:$A$6,1,FALSE),FALSE),"")</f>
        <v/>
      </c>
      <c r="AK25" s="42" t="b">
        <f t="shared" si="12"/>
        <v>1</v>
      </c>
    </row>
    <row r="26" spans="1:37" x14ac:dyDescent="0.35">
      <c r="A26" s="41"/>
      <c r="B26" s="69"/>
      <c r="C26" s="40"/>
      <c r="D26" s="71"/>
      <c r="E26" s="40"/>
      <c r="F26" s="72"/>
      <c r="G26" s="36"/>
      <c r="H26" s="55"/>
      <c r="I26" s="45"/>
      <c r="J26" s="45"/>
      <c r="K26" s="64" t="str">
        <f t="shared" si="1"/>
        <v/>
      </c>
      <c r="L26" s="18" t="str">
        <f t="shared" si="2"/>
        <v/>
      </c>
      <c r="M26" s="18" t="e">
        <f t="shared" si="3"/>
        <v>#VALUE!</v>
      </c>
      <c r="N26" s="18" t="e">
        <f t="shared" si="4"/>
        <v>#VALUE!</v>
      </c>
      <c r="O26" s="18" t="str">
        <f t="shared" si="5"/>
        <v/>
      </c>
      <c r="P26" s="18" t="e">
        <f t="shared" si="6"/>
        <v>#VALUE!</v>
      </c>
      <c r="Q26" s="18">
        <f t="shared" si="7"/>
        <v>0</v>
      </c>
      <c r="R26" s="18" t="e">
        <f t="shared" si="8"/>
        <v>#VALUE!</v>
      </c>
      <c r="S26" s="26" t="str">
        <f t="shared" si="9"/>
        <v>OK</v>
      </c>
      <c r="T26" s="21" t="str">
        <f>IF(V26="","",IF(Lookups!$A$16=0,"Main Site not selected",Lookups!$A$16))</f>
        <v/>
      </c>
      <c r="U26" s="21" t="str">
        <f>IF(V26="","",IF(Lookups!$A$17=0,"Main Site not selected",Lookups!$A$17))</f>
        <v/>
      </c>
      <c r="V26" s="62" t="str">
        <f t="shared" si="10"/>
        <v/>
      </c>
      <c r="W26" s="61" t="str">
        <f t="shared" si="13"/>
        <v/>
      </c>
      <c r="X26" s="61" t="str">
        <f t="shared" si="13"/>
        <v/>
      </c>
      <c r="Y26" s="62" t="str">
        <f t="shared" si="13"/>
        <v/>
      </c>
      <c r="Z26" s="62" t="str">
        <f t="shared" si="13"/>
        <v/>
      </c>
      <c r="AA26" s="62" t="str">
        <f t="shared" si="11"/>
        <v/>
      </c>
      <c r="AB26" s="62" t="str">
        <f>IFERROR(IF(V26&lt;&gt;"",IF(AA26&lt;&gt;"",VLOOKUP(AA26,'big site list'!$B$2:$C$343,2,FALSE),""),""),Preplist!$F$21)</f>
        <v/>
      </c>
      <c r="AD26" s="42">
        <v>23</v>
      </c>
      <c r="AH26" s="42" t="str">
        <f>IF(V26&lt;&gt;"",AND($W26&gt;=DATEVALUE("01/01/1920"),$W26&lt;Lookups!$A$10),"")</f>
        <v/>
      </c>
      <c r="AI26" s="42" t="str">
        <f>IF(V26&lt;&gt;"",AND($X26&gt;=DATEVALUE("01/01/2020"),$X26&lt;=Lookups!$A$10),"")</f>
        <v/>
      </c>
      <c r="AJ26" s="42" t="str">
        <f>IF(V26&lt;&gt;"",IFERROR(VLOOKUP(Y26,Lookups!$A$2:$A$6,1,FALSE),FALSE),"")</f>
        <v/>
      </c>
      <c r="AK26" s="42" t="b">
        <f t="shared" si="12"/>
        <v>1</v>
      </c>
    </row>
    <row r="27" spans="1:37" x14ac:dyDescent="0.35">
      <c r="A27" s="41"/>
      <c r="B27" s="69"/>
      <c r="C27" s="40"/>
      <c r="D27" s="71"/>
      <c r="E27" s="40"/>
      <c r="F27" s="72"/>
      <c r="G27" s="36"/>
      <c r="H27" s="55"/>
      <c r="I27" s="45"/>
      <c r="J27" s="45"/>
      <c r="K27" s="64" t="str">
        <f t="shared" si="1"/>
        <v/>
      </c>
      <c r="L27" s="18" t="str">
        <f t="shared" si="2"/>
        <v/>
      </c>
      <c r="M27" s="18" t="e">
        <f t="shared" si="3"/>
        <v>#VALUE!</v>
      </c>
      <c r="N27" s="18" t="e">
        <f t="shared" si="4"/>
        <v>#VALUE!</v>
      </c>
      <c r="O27" s="18" t="str">
        <f t="shared" si="5"/>
        <v/>
      </c>
      <c r="P27" s="18" t="e">
        <f t="shared" si="6"/>
        <v>#VALUE!</v>
      </c>
      <c r="Q27" s="18">
        <f t="shared" si="7"/>
        <v>0</v>
      </c>
      <c r="R27" s="18" t="e">
        <f t="shared" si="8"/>
        <v>#VALUE!</v>
      </c>
      <c r="S27" s="26" t="str">
        <f t="shared" si="9"/>
        <v>OK</v>
      </c>
      <c r="T27" s="21" t="str">
        <f>IF(V27="","",IF(Lookups!$A$16=0,"Main Site not selected",Lookups!$A$16))</f>
        <v/>
      </c>
      <c r="U27" s="21" t="str">
        <f>IF(V27="","",IF(Lookups!$A$17=0,"Main Site not selected",Lookups!$A$17))</f>
        <v/>
      </c>
      <c r="V27" s="62" t="str">
        <f t="shared" si="10"/>
        <v/>
      </c>
      <c r="W27" s="61" t="str">
        <f t="shared" si="13"/>
        <v/>
      </c>
      <c r="X27" s="61" t="str">
        <f t="shared" si="13"/>
        <v/>
      </c>
      <c r="Y27" s="62" t="str">
        <f t="shared" si="13"/>
        <v/>
      </c>
      <c r="Z27" s="62" t="str">
        <f t="shared" si="13"/>
        <v/>
      </c>
      <c r="AA27" s="62" t="str">
        <f t="shared" si="11"/>
        <v/>
      </c>
      <c r="AB27" s="62" t="str">
        <f>IFERROR(IF(V27&lt;&gt;"",IF(AA27&lt;&gt;"",VLOOKUP(AA27,'big site list'!$B$2:$C$343,2,FALSE),""),""),Preplist!$F$21)</f>
        <v/>
      </c>
      <c r="AD27" s="42">
        <v>24</v>
      </c>
      <c r="AH27" s="42" t="str">
        <f>IF(V27&lt;&gt;"",AND($W27&gt;=DATEVALUE("01/01/1920"),$W27&lt;Lookups!$A$10),"")</f>
        <v/>
      </c>
      <c r="AI27" s="42" t="str">
        <f>IF(V27&lt;&gt;"",AND($X27&gt;=DATEVALUE("01/01/2020"),$X27&lt;=Lookups!$A$10),"")</f>
        <v/>
      </c>
      <c r="AJ27" s="42" t="str">
        <f>IF(V27&lt;&gt;"",IFERROR(VLOOKUP(Y27,Lookups!$A$2:$A$6,1,FALSE),FALSE),"")</f>
        <v/>
      </c>
      <c r="AK27" s="42" t="b">
        <f t="shared" si="12"/>
        <v>1</v>
      </c>
    </row>
    <row r="28" spans="1:37" x14ac:dyDescent="0.35">
      <c r="A28" s="41"/>
      <c r="B28" s="69"/>
      <c r="C28" s="40"/>
      <c r="D28" s="71"/>
      <c r="E28" s="40"/>
      <c r="F28" s="72"/>
      <c r="G28" s="36"/>
      <c r="H28" s="55"/>
      <c r="I28" s="45"/>
      <c r="J28" s="45"/>
      <c r="K28" s="64" t="str">
        <f t="shared" si="1"/>
        <v/>
      </c>
      <c r="L28" s="18" t="str">
        <f t="shared" si="2"/>
        <v/>
      </c>
      <c r="M28" s="18" t="e">
        <f t="shared" si="3"/>
        <v>#VALUE!</v>
      </c>
      <c r="N28" s="18" t="e">
        <f t="shared" si="4"/>
        <v>#VALUE!</v>
      </c>
      <c r="O28" s="18" t="str">
        <f t="shared" si="5"/>
        <v/>
      </c>
      <c r="P28" s="18" t="e">
        <f t="shared" si="6"/>
        <v>#VALUE!</v>
      </c>
      <c r="Q28" s="18">
        <f t="shared" si="7"/>
        <v>0</v>
      </c>
      <c r="R28" s="18" t="e">
        <f t="shared" si="8"/>
        <v>#VALUE!</v>
      </c>
      <c r="S28" s="26" t="str">
        <f t="shared" si="9"/>
        <v>OK</v>
      </c>
      <c r="T28" s="21" t="str">
        <f>IF(V28="","",IF(Lookups!$A$16=0,"Main Site not selected",Lookups!$A$16))</f>
        <v/>
      </c>
      <c r="U28" s="21" t="str">
        <f>IF(V28="","",IF(Lookups!$A$17=0,"Main Site not selected",Lookups!$A$17))</f>
        <v/>
      </c>
      <c r="V28" s="62" t="str">
        <f t="shared" si="10"/>
        <v/>
      </c>
      <c r="W28" s="61" t="str">
        <f t="shared" si="13"/>
        <v/>
      </c>
      <c r="X28" s="61" t="str">
        <f t="shared" si="13"/>
        <v/>
      </c>
      <c r="Y28" s="62" t="str">
        <f t="shared" si="13"/>
        <v/>
      </c>
      <c r="Z28" s="62" t="str">
        <f t="shared" si="13"/>
        <v/>
      </c>
      <c r="AA28" s="62" t="str">
        <f t="shared" si="11"/>
        <v/>
      </c>
      <c r="AB28" s="62" t="str">
        <f>IFERROR(IF(V28&lt;&gt;"",IF(AA28&lt;&gt;"",VLOOKUP(AA28,'big site list'!$B$2:$C$343,2,FALSE),""),""),Preplist!$F$21)</f>
        <v/>
      </c>
      <c r="AD28" s="42">
        <v>25</v>
      </c>
      <c r="AH28" s="42" t="str">
        <f>IF(V28&lt;&gt;"",AND($W28&gt;=DATEVALUE("01/01/1920"),$W28&lt;Lookups!$A$10),"")</f>
        <v/>
      </c>
      <c r="AI28" s="42" t="str">
        <f>IF(V28&lt;&gt;"",AND($X28&gt;=DATEVALUE("01/01/2020"),$X28&lt;=Lookups!$A$10),"")</f>
        <v/>
      </c>
      <c r="AJ28" s="42" t="str">
        <f>IF(V28&lt;&gt;"",IFERROR(VLOOKUP(Y28,Lookups!$A$2:$A$6,1,FALSE),FALSE),"")</f>
        <v/>
      </c>
      <c r="AK28" s="42" t="b">
        <f t="shared" si="12"/>
        <v>1</v>
      </c>
    </row>
    <row r="29" spans="1:37" x14ac:dyDescent="0.35">
      <c r="A29" s="41"/>
      <c r="B29" s="69"/>
      <c r="C29" s="40"/>
      <c r="D29" s="71"/>
      <c r="E29" s="40"/>
      <c r="F29" s="72"/>
      <c r="G29" s="36"/>
      <c r="H29" s="55"/>
      <c r="I29" s="45"/>
      <c r="J29" s="45"/>
      <c r="K29" s="64" t="str">
        <f t="shared" si="1"/>
        <v/>
      </c>
      <c r="L29" s="18" t="str">
        <f t="shared" si="2"/>
        <v/>
      </c>
      <c r="M29" s="18" t="e">
        <f t="shared" si="3"/>
        <v>#VALUE!</v>
      </c>
      <c r="N29" s="18" t="e">
        <f t="shared" si="4"/>
        <v>#VALUE!</v>
      </c>
      <c r="O29" s="18" t="str">
        <f t="shared" si="5"/>
        <v/>
      </c>
      <c r="P29" s="18" t="e">
        <f t="shared" si="6"/>
        <v>#VALUE!</v>
      </c>
      <c r="Q29" s="18">
        <f t="shared" si="7"/>
        <v>0</v>
      </c>
      <c r="R29" s="18" t="e">
        <f t="shared" si="8"/>
        <v>#VALUE!</v>
      </c>
      <c r="S29" s="26" t="str">
        <f t="shared" si="9"/>
        <v>OK</v>
      </c>
      <c r="T29" s="21" t="str">
        <f>IF(V29="","",IF(Lookups!$A$16=0,"Main Site not selected",Lookups!$A$16))</f>
        <v/>
      </c>
      <c r="U29" s="21" t="str">
        <f>IF(V29="","",IF(Lookups!$A$17=0,"Main Site not selected",Lookups!$A$17))</f>
        <v/>
      </c>
      <c r="V29" s="62" t="str">
        <f t="shared" si="10"/>
        <v/>
      </c>
      <c r="W29" s="61" t="str">
        <f t="shared" si="13"/>
        <v/>
      </c>
      <c r="X29" s="61" t="str">
        <f t="shared" si="13"/>
        <v/>
      </c>
      <c r="Y29" s="62" t="str">
        <f t="shared" si="13"/>
        <v/>
      </c>
      <c r="Z29" s="62" t="str">
        <f t="shared" si="13"/>
        <v/>
      </c>
      <c r="AA29" s="62" t="str">
        <f t="shared" si="11"/>
        <v/>
      </c>
      <c r="AB29" s="62" t="str">
        <f>IFERROR(IF(V29&lt;&gt;"",IF(AA29&lt;&gt;"",VLOOKUP(AA29,'big site list'!$B$2:$C$343,2,FALSE),""),""),Preplist!$F$21)</f>
        <v/>
      </c>
      <c r="AD29" s="42">
        <v>26</v>
      </c>
      <c r="AH29" s="42" t="str">
        <f>IF(V29&lt;&gt;"",AND($W29&gt;=DATEVALUE("01/01/1920"),$W29&lt;Lookups!$A$10),"")</f>
        <v/>
      </c>
      <c r="AI29" s="42" t="str">
        <f>IF(V29&lt;&gt;"",AND($X29&gt;=DATEVALUE("01/01/2020"),$X29&lt;=Lookups!$A$10),"")</f>
        <v/>
      </c>
      <c r="AJ29" s="42" t="str">
        <f>IF(V29&lt;&gt;"",IFERROR(VLOOKUP(Y29,Lookups!$A$2:$A$6,1,FALSE),FALSE),"")</f>
        <v/>
      </c>
      <c r="AK29" s="42" t="b">
        <f t="shared" si="12"/>
        <v>1</v>
      </c>
    </row>
    <row r="30" spans="1:37" x14ac:dyDescent="0.35">
      <c r="A30" s="41"/>
      <c r="B30" s="69"/>
      <c r="C30" s="40"/>
      <c r="D30" s="71"/>
      <c r="E30" s="40"/>
      <c r="F30" s="72"/>
      <c r="G30" s="36"/>
      <c r="H30" s="55"/>
      <c r="I30" s="45"/>
      <c r="J30" s="45"/>
      <c r="K30" s="64" t="str">
        <f t="shared" si="1"/>
        <v/>
      </c>
      <c r="L30" s="18" t="str">
        <f t="shared" si="2"/>
        <v/>
      </c>
      <c r="M30" s="18" t="e">
        <f t="shared" si="3"/>
        <v>#VALUE!</v>
      </c>
      <c r="N30" s="18" t="e">
        <f t="shared" si="4"/>
        <v>#VALUE!</v>
      </c>
      <c r="O30" s="18" t="str">
        <f t="shared" si="5"/>
        <v/>
      </c>
      <c r="P30" s="18" t="e">
        <f t="shared" si="6"/>
        <v>#VALUE!</v>
      </c>
      <c r="Q30" s="18">
        <f t="shared" si="7"/>
        <v>0</v>
      </c>
      <c r="R30" s="18" t="e">
        <f t="shared" si="8"/>
        <v>#VALUE!</v>
      </c>
      <c r="S30" s="26" t="str">
        <f t="shared" si="9"/>
        <v>OK</v>
      </c>
      <c r="T30" s="21" t="str">
        <f>IF(V30="","",IF(Lookups!$A$16=0,"Main Site not selected",Lookups!$A$16))</f>
        <v/>
      </c>
      <c r="U30" s="21" t="str">
        <f>IF(V30="","",IF(Lookups!$A$17=0,"Main Site not selected",Lookups!$A$17))</f>
        <v/>
      </c>
      <c r="V30" s="62" t="str">
        <f t="shared" si="10"/>
        <v/>
      </c>
      <c r="W30" s="61" t="str">
        <f t="shared" si="13"/>
        <v/>
      </c>
      <c r="X30" s="61" t="str">
        <f t="shared" si="13"/>
        <v/>
      </c>
      <c r="Y30" s="62" t="str">
        <f t="shared" si="13"/>
        <v/>
      </c>
      <c r="Z30" s="62" t="str">
        <f t="shared" si="13"/>
        <v/>
      </c>
      <c r="AA30" s="62" t="str">
        <f t="shared" si="11"/>
        <v/>
      </c>
      <c r="AB30" s="62" t="str">
        <f>IFERROR(IF(V30&lt;&gt;"",IF(AA30&lt;&gt;"",VLOOKUP(AA30,'big site list'!$B$2:$C$343,2,FALSE),""),""),Preplist!$F$21)</f>
        <v/>
      </c>
      <c r="AD30" s="42">
        <v>27</v>
      </c>
      <c r="AH30" s="42" t="str">
        <f>IF(V30&lt;&gt;"",AND($W30&gt;=DATEVALUE("01/01/1920"),$W30&lt;Lookups!$A$10),"")</f>
        <v/>
      </c>
      <c r="AI30" s="42" t="str">
        <f>IF(V30&lt;&gt;"",AND($X30&gt;=DATEVALUE("01/01/2020"),$X30&lt;=Lookups!$A$10),"")</f>
        <v/>
      </c>
      <c r="AJ30" s="42" t="str">
        <f>IF(V30&lt;&gt;"",IFERROR(VLOOKUP(Y30,Lookups!$A$2:$A$6,1,FALSE),FALSE),"")</f>
        <v/>
      </c>
      <c r="AK30" s="42" t="b">
        <f t="shared" si="12"/>
        <v>1</v>
      </c>
    </row>
    <row r="31" spans="1:37" x14ac:dyDescent="0.35">
      <c r="A31" s="41"/>
      <c r="B31" s="69"/>
      <c r="C31" s="40"/>
      <c r="D31" s="71"/>
      <c r="E31" s="40"/>
      <c r="F31" s="72"/>
      <c r="G31" s="36"/>
      <c r="H31" s="55"/>
      <c r="I31" s="45"/>
      <c r="J31" s="45"/>
      <c r="K31" s="64" t="str">
        <f t="shared" si="1"/>
        <v/>
      </c>
      <c r="L31" s="18" t="str">
        <f t="shared" si="2"/>
        <v/>
      </c>
      <c r="M31" s="18" t="e">
        <f t="shared" si="3"/>
        <v>#VALUE!</v>
      </c>
      <c r="N31" s="18" t="e">
        <f t="shared" si="4"/>
        <v>#VALUE!</v>
      </c>
      <c r="O31" s="18" t="str">
        <f t="shared" si="5"/>
        <v/>
      </c>
      <c r="P31" s="18" t="e">
        <f t="shared" si="6"/>
        <v>#VALUE!</v>
      </c>
      <c r="Q31" s="18">
        <f t="shared" si="7"/>
        <v>0</v>
      </c>
      <c r="R31" s="18" t="e">
        <f t="shared" si="8"/>
        <v>#VALUE!</v>
      </c>
      <c r="S31" s="26" t="str">
        <f t="shared" si="9"/>
        <v>OK</v>
      </c>
      <c r="T31" s="21" t="str">
        <f>IF(V31="","",IF(Lookups!$A$16=0,"Main Site not selected",Lookups!$A$16))</f>
        <v/>
      </c>
      <c r="U31" s="21" t="str">
        <f>IF(V31="","",IF(Lookups!$A$17=0,"Main Site not selected",Lookups!$A$17))</f>
        <v/>
      </c>
      <c r="V31" s="62" t="str">
        <f t="shared" si="10"/>
        <v/>
      </c>
      <c r="W31" s="61" t="str">
        <f t="shared" si="13"/>
        <v/>
      </c>
      <c r="X31" s="61" t="str">
        <f t="shared" si="13"/>
        <v/>
      </c>
      <c r="Y31" s="62" t="str">
        <f t="shared" si="13"/>
        <v/>
      </c>
      <c r="Z31" s="62" t="str">
        <f t="shared" si="13"/>
        <v/>
      </c>
      <c r="AA31" s="62" t="str">
        <f t="shared" si="11"/>
        <v/>
      </c>
      <c r="AB31" s="62" t="str">
        <f>IFERROR(IF(V31&lt;&gt;"",IF(AA31&lt;&gt;"",VLOOKUP(AA31,'big site list'!$B$2:$C$343,2,FALSE),""),""),Preplist!$F$21)</f>
        <v/>
      </c>
      <c r="AD31" s="42">
        <v>28</v>
      </c>
      <c r="AH31" s="42" t="str">
        <f>IF(V31&lt;&gt;"",AND($W31&gt;=DATEVALUE("01/01/1920"),$W31&lt;Lookups!$A$10),"")</f>
        <v/>
      </c>
      <c r="AI31" s="42" t="str">
        <f>IF(V31&lt;&gt;"",AND($X31&gt;=DATEVALUE("01/01/2020"),$X31&lt;=Lookups!$A$10),"")</f>
        <v/>
      </c>
      <c r="AJ31" s="42" t="str">
        <f>IF(V31&lt;&gt;"",IFERROR(VLOOKUP(Y31,Lookups!$A$2:$A$6,1,FALSE),FALSE),"")</f>
        <v/>
      </c>
      <c r="AK31" s="42" t="b">
        <f t="shared" si="12"/>
        <v>1</v>
      </c>
    </row>
    <row r="32" spans="1:37" x14ac:dyDescent="0.35">
      <c r="A32" s="41"/>
      <c r="B32" s="69"/>
      <c r="C32" s="40"/>
      <c r="D32" s="71"/>
      <c r="E32" s="40"/>
      <c r="F32" s="72"/>
      <c r="G32" s="36"/>
      <c r="H32" s="55"/>
      <c r="I32" s="45"/>
      <c r="J32" s="45"/>
      <c r="K32" s="64" t="str">
        <f t="shared" si="1"/>
        <v/>
      </c>
      <c r="L32" s="18" t="str">
        <f t="shared" si="2"/>
        <v/>
      </c>
      <c r="M32" s="18" t="e">
        <f t="shared" si="3"/>
        <v>#VALUE!</v>
      </c>
      <c r="N32" s="18" t="e">
        <f t="shared" si="4"/>
        <v>#VALUE!</v>
      </c>
      <c r="O32" s="18" t="str">
        <f t="shared" si="5"/>
        <v/>
      </c>
      <c r="P32" s="18" t="e">
        <f t="shared" si="6"/>
        <v>#VALUE!</v>
      </c>
      <c r="Q32" s="18">
        <f t="shared" si="7"/>
        <v>0</v>
      </c>
      <c r="R32" s="18" t="e">
        <f t="shared" si="8"/>
        <v>#VALUE!</v>
      </c>
      <c r="S32" s="26" t="str">
        <f t="shared" si="9"/>
        <v>OK</v>
      </c>
      <c r="T32" s="21" t="str">
        <f>IF(V32="","",IF(Lookups!$A$16=0,"Main Site not selected",Lookups!$A$16))</f>
        <v/>
      </c>
      <c r="U32" s="21" t="str">
        <f>IF(V32="","",IF(Lookups!$A$17=0,"Main Site not selected",Lookups!$A$17))</f>
        <v/>
      </c>
      <c r="V32" s="62" t="str">
        <f t="shared" si="10"/>
        <v/>
      </c>
      <c r="W32" s="61" t="str">
        <f t="shared" si="13"/>
        <v/>
      </c>
      <c r="X32" s="61" t="str">
        <f t="shared" si="13"/>
        <v/>
      </c>
      <c r="Y32" s="62" t="str">
        <f t="shared" si="13"/>
        <v/>
      </c>
      <c r="Z32" s="62" t="str">
        <f t="shared" si="13"/>
        <v/>
      </c>
      <c r="AA32" s="62" t="str">
        <f t="shared" si="11"/>
        <v/>
      </c>
      <c r="AB32" s="62" t="str">
        <f>IFERROR(IF(V32&lt;&gt;"",IF(AA32&lt;&gt;"",VLOOKUP(AA32,'big site list'!$B$2:$C$343,2,FALSE),""),""),Preplist!$F$21)</f>
        <v/>
      </c>
      <c r="AD32" s="42">
        <v>29</v>
      </c>
      <c r="AH32" s="42" t="str">
        <f>IF(V32&lt;&gt;"",AND($W32&gt;=DATEVALUE("01/01/1920"),$W32&lt;Lookups!$A$10),"")</f>
        <v/>
      </c>
      <c r="AI32" s="42" t="str">
        <f>IF(V32&lt;&gt;"",AND($X32&gt;=DATEVALUE("01/01/2020"),$X32&lt;=Lookups!$A$10),"")</f>
        <v/>
      </c>
      <c r="AJ32" s="42" t="str">
        <f>IF(V32&lt;&gt;"",IFERROR(VLOOKUP(Y32,Lookups!$A$2:$A$6,1,FALSE),FALSE),"")</f>
        <v/>
      </c>
      <c r="AK32" s="42" t="b">
        <f t="shared" si="12"/>
        <v>1</v>
      </c>
    </row>
    <row r="33" spans="1:37" x14ac:dyDescent="0.35">
      <c r="A33" s="41"/>
      <c r="B33" s="69"/>
      <c r="C33" s="40"/>
      <c r="D33" s="71"/>
      <c r="E33" s="40"/>
      <c r="F33" s="72"/>
      <c r="G33" s="36"/>
      <c r="H33" s="55"/>
      <c r="I33" s="45"/>
      <c r="J33" s="45"/>
      <c r="K33" s="64" t="str">
        <f t="shared" si="1"/>
        <v/>
      </c>
      <c r="L33" s="18" t="str">
        <f t="shared" si="2"/>
        <v/>
      </c>
      <c r="M33" s="18" t="e">
        <f t="shared" si="3"/>
        <v>#VALUE!</v>
      </c>
      <c r="N33" s="18" t="e">
        <f t="shared" si="4"/>
        <v>#VALUE!</v>
      </c>
      <c r="O33" s="18" t="str">
        <f t="shared" si="5"/>
        <v/>
      </c>
      <c r="P33" s="18" t="e">
        <f t="shared" si="6"/>
        <v>#VALUE!</v>
      </c>
      <c r="Q33" s="18">
        <f t="shared" si="7"/>
        <v>0</v>
      </c>
      <c r="R33" s="18" t="e">
        <f t="shared" si="8"/>
        <v>#VALUE!</v>
      </c>
      <c r="S33" s="26" t="str">
        <f t="shared" si="9"/>
        <v>OK</v>
      </c>
      <c r="T33" s="21" t="str">
        <f>IF(V33="","",IF(Lookups!$A$16=0,"Main Site not selected",Lookups!$A$16))</f>
        <v/>
      </c>
      <c r="U33" s="21" t="str">
        <f>IF(V33="","",IF(Lookups!$A$17=0,"Main Site not selected",Lookups!$A$17))</f>
        <v/>
      </c>
      <c r="V33" s="62" t="str">
        <f t="shared" si="10"/>
        <v/>
      </c>
      <c r="W33" s="61" t="str">
        <f t="shared" si="13"/>
        <v/>
      </c>
      <c r="X33" s="61" t="str">
        <f t="shared" si="13"/>
        <v/>
      </c>
      <c r="Y33" s="62" t="str">
        <f t="shared" si="13"/>
        <v/>
      </c>
      <c r="Z33" s="62" t="str">
        <f t="shared" si="13"/>
        <v/>
      </c>
      <c r="AA33" s="62" t="str">
        <f t="shared" si="11"/>
        <v/>
      </c>
      <c r="AB33" s="62" t="str">
        <f>IFERROR(IF(V33&lt;&gt;"",IF(AA33&lt;&gt;"",VLOOKUP(AA33,'big site list'!$B$2:$C$343,2,FALSE),""),""),Preplist!$F$21)</f>
        <v/>
      </c>
      <c r="AD33" s="42">
        <v>30</v>
      </c>
      <c r="AH33" s="42" t="str">
        <f>IF(V33&lt;&gt;"",AND($W33&gt;=DATEVALUE("01/01/1920"),$W33&lt;Lookups!$A$10),"")</f>
        <v/>
      </c>
      <c r="AI33" s="42" t="str">
        <f>IF(V33&lt;&gt;"",AND($X33&gt;=DATEVALUE("01/01/2020"),$X33&lt;=Lookups!$A$10),"")</f>
        <v/>
      </c>
      <c r="AJ33" s="42" t="str">
        <f>IF(V33&lt;&gt;"",IFERROR(VLOOKUP(Y33,Lookups!$A$2:$A$6,1,FALSE),FALSE),"")</f>
        <v/>
      </c>
      <c r="AK33" s="42" t="b">
        <f t="shared" si="12"/>
        <v>1</v>
      </c>
    </row>
    <row r="34" spans="1:37" x14ac:dyDescent="0.35">
      <c r="A34" s="41"/>
      <c r="B34" s="69"/>
      <c r="C34" s="40"/>
      <c r="D34" s="71"/>
      <c r="E34" s="40"/>
      <c r="F34" s="72"/>
      <c r="G34" s="36"/>
      <c r="H34" s="55"/>
      <c r="I34" s="45"/>
      <c r="J34" s="45"/>
      <c r="K34" s="64" t="str">
        <f t="shared" si="1"/>
        <v/>
      </c>
      <c r="L34" s="18" t="str">
        <f t="shared" si="2"/>
        <v/>
      </c>
      <c r="M34" s="18" t="e">
        <f t="shared" si="3"/>
        <v>#VALUE!</v>
      </c>
      <c r="N34" s="18" t="e">
        <f t="shared" si="4"/>
        <v>#VALUE!</v>
      </c>
      <c r="O34" s="18" t="str">
        <f t="shared" si="5"/>
        <v/>
      </c>
      <c r="P34" s="18" t="e">
        <f t="shared" si="6"/>
        <v>#VALUE!</v>
      </c>
      <c r="Q34" s="18">
        <f t="shared" si="7"/>
        <v>0</v>
      </c>
      <c r="R34" s="18" t="e">
        <f t="shared" si="8"/>
        <v>#VALUE!</v>
      </c>
      <c r="S34" s="26" t="str">
        <f t="shared" si="9"/>
        <v>OK</v>
      </c>
      <c r="T34" s="21" t="str">
        <f>IF(V34="","",IF(Lookups!$A$16=0,"Main Site not selected",Lookups!$A$16))</f>
        <v/>
      </c>
      <c r="U34" s="21" t="str">
        <f>IF(V34="","",IF(Lookups!$A$17=0,"Main Site not selected",Lookups!$A$17))</f>
        <v/>
      </c>
      <c r="V34" s="62" t="str">
        <f t="shared" si="10"/>
        <v/>
      </c>
      <c r="W34" s="61" t="str">
        <f t="shared" si="13"/>
        <v/>
      </c>
      <c r="X34" s="61" t="str">
        <f t="shared" si="13"/>
        <v/>
      </c>
      <c r="Y34" s="62" t="str">
        <f t="shared" si="13"/>
        <v/>
      </c>
      <c r="Z34" s="62" t="str">
        <f t="shared" si="13"/>
        <v/>
      </c>
      <c r="AA34" s="62" t="str">
        <f t="shared" si="11"/>
        <v/>
      </c>
      <c r="AB34" s="62" t="str">
        <f>IFERROR(IF(V34&lt;&gt;"",IF(AA34&lt;&gt;"",VLOOKUP(AA34,'big site list'!$B$2:$C$343,2,FALSE),""),""),Preplist!$F$21)</f>
        <v/>
      </c>
      <c r="AD34" s="42">
        <v>31</v>
      </c>
      <c r="AH34" s="42" t="str">
        <f>IF(V34&lt;&gt;"",AND($W34&gt;=DATEVALUE("01/01/1920"),$W34&lt;Lookups!$A$10),"")</f>
        <v/>
      </c>
      <c r="AI34" s="42" t="str">
        <f>IF(V34&lt;&gt;"",AND($X34&gt;=DATEVALUE("01/01/2020"),$X34&lt;=Lookups!$A$10),"")</f>
        <v/>
      </c>
      <c r="AJ34" s="42" t="str">
        <f>IF(V34&lt;&gt;"",IFERROR(VLOOKUP(Y34,Lookups!$A$2:$A$6,1,FALSE),FALSE),"")</f>
        <v/>
      </c>
      <c r="AK34" s="42" t="b">
        <f t="shared" si="12"/>
        <v>1</v>
      </c>
    </row>
    <row r="35" spans="1:37" x14ac:dyDescent="0.35">
      <c r="A35" s="41"/>
      <c r="B35" s="69"/>
      <c r="C35" s="40"/>
      <c r="D35" s="71"/>
      <c r="E35" s="40"/>
      <c r="F35" s="72"/>
      <c r="G35" s="36"/>
      <c r="H35" s="55"/>
      <c r="I35" s="45"/>
      <c r="J35" s="45"/>
      <c r="K35" s="64" t="str">
        <f t="shared" si="1"/>
        <v/>
      </c>
      <c r="L35" s="18" t="str">
        <f t="shared" si="2"/>
        <v/>
      </c>
      <c r="M35" s="18" t="e">
        <f t="shared" si="3"/>
        <v>#VALUE!</v>
      </c>
      <c r="N35" s="18" t="e">
        <f t="shared" si="4"/>
        <v>#VALUE!</v>
      </c>
      <c r="O35" s="18" t="str">
        <f t="shared" si="5"/>
        <v/>
      </c>
      <c r="P35" s="18" t="e">
        <f t="shared" si="6"/>
        <v>#VALUE!</v>
      </c>
      <c r="Q35" s="18">
        <f t="shared" si="7"/>
        <v>0</v>
      </c>
      <c r="R35" s="18" t="e">
        <f t="shared" si="8"/>
        <v>#VALUE!</v>
      </c>
      <c r="S35" s="26" t="str">
        <f t="shared" si="9"/>
        <v>OK</v>
      </c>
      <c r="T35" s="21" t="str">
        <f>IF(V35="","",IF(Lookups!$A$16=0,"Main Site not selected",Lookups!$A$16))</f>
        <v/>
      </c>
      <c r="U35" s="21" t="str">
        <f>IF(V35="","",IF(Lookups!$A$17=0,"Main Site not selected",Lookups!$A$17))</f>
        <v/>
      </c>
      <c r="V35" s="62" t="str">
        <f t="shared" si="10"/>
        <v/>
      </c>
      <c r="W35" s="61" t="str">
        <f t="shared" si="13"/>
        <v/>
      </c>
      <c r="X35" s="61" t="str">
        <f t="shared" si="13"/>
        <v/>
      </c>
      <c r="Y35" s="62" t="str">
        <f t="shared" si="13"/>
        <v/>
      </c>
      <c r="Z35" s="62" t="str">
        <f t="shared" si="13"/>
        <v/>
      </c>
      <c r="AA35" s="62" t="str">
        <f t="shared" si="11"/>
        <v/>
      </c>
      <c r="AB35" s="62" t="str">
        <f>IFERROR(IF(V35&lt;&gt;"",IF(AA35&lt;&gt;"",VLOOKUP(AA35,'big site list'!$B$2:$C$343,2,FALSE),""),""),Preplist!$F$21)</f>
        <v/>
      </c>
      <c r="AD35" s="42">
        <v>32</v>
      </c>
      <c r="AH35" s="42" t="str">
        <f>IF(V35&lt;&gt;"",AND($W35&gt;=DATEVALUE("01/01/1920"),$W35&lt;Lookups!$A$10),"")</f>
        <v/>
      </c>
      <c r="AI35" s="42" t="str">
        <f>IF(V35&lt;&gt;"",AND($X35&gt;=DATEVALUE("01/01/2020"),$X35&lt;=Lookups!$A$10),"")</f>
        <v/>
      </c>
      <c r="AJ35" s="42" t="str">
        <f>IF(V35&lt;&gt;"",IFERROR(VLOOKUP(Y35,Lookups!$A$2:$A$6,1,FALSE),FALSE),"")</f>
        <v/>
      </c>
      <c r="AK35" s="42" t="b">
        <f t="shared" si="12"/>
        <v>1</v>
      </c>
    </row>
    <row r="36" spans="1:37" x14ac:dyDescent="0.35">
      <c r="A36" s="41"/>
      <c r="B36" s="69"/>
      <c r="C36" s="40"/>
      <c r="D36" s="71"/>
      <c r="E36" s="40"/>
      <c r="F36" s="72"/>
      <c r="G36" s="36"/>
      <c r="H36" s="55"/>
      <c r="I36" s="45"/>
      <c r="J36" s="45"/>
      <c r="K36" s="64" t="str">
        <f t="shared" si="1"/>
        <v/>
      </c>
      <c r="L36" s="18" t="str">
        <f t="shared" si="2"/>
        <v/>
      </c>
      <c r="M36" s="18" t="e">
        <f t="shared" si="3"/>
        <v>#VALUE!</v>
      </c>
      <c r="N36" s="18" t="e">
        <f t="shared" si="4"/>
        <v>#VALUE!</v>
      </c>
      <c r="O36" s="18" t="str">
        <f t="shared" si="5"/>
        <v/>
      </c>
      <c r="P36" s="18" t="e">
        <f t="shared" si="6"/>
        <v>#VALUE!</v>
      </c>
      <c r="Q36" s="18">
        <f t="shared" si="7"/>
        <v>0</v>
      </c>
      <c r="R36" s="18" t="e">
        <f t="shared" si="8"/>
        <v>#VALUE!</v>
      </c>
      <c r="S36" s="26" t="str">
        <f t="shared" si="9"/>
        <v>OK</v>
      </c>
      <c r="T36" s="21" t="str">
        <f>IF(V36="","",IF(Lookups!$A$16=0,"Main Site not selected",Lookups!$A$16))</f>
        <v/>
      </c>
      <c r="U36" s="21" t="str">
        <f>IF(V36="","",IF(Lookups!$A$17=0,"Main Site not selected",Lookups!$A$17))</f>
        <v/>
      </c>
      <c r="V36" s="62" t="str">
        <f t="shared" si="10"/>
        <v/>
      </c>
      <c r="W36" s="61" t="str">
        <f t="shared" si="13"/>
        <v/>
      </c>
      <c r="X36" s="61" t="str">
        <f t="shared" si="13"/>
        <v/>
      </c>
      <c r="Y36" s="62" t="str">
        <f t="shared" si="13"/>
        <v/>
      </c>
      <c r="Z36" s="62" t="str">
        <f t="shared" si="13"/>
        <v/>
      </c>
      <c r="AA36" s="62" t="str">
        <f t="shared" si="11"/>
        <v/>
      </c>
      <c r="AB36" s="62" t="str">
        <f>IFERROR(IF(V36&lt;&gt;"",IF(AA36&lt;&gt;"",VLOOKUP(AA36,'big site list'!$B$2:$C$343,2,FALSE),""),""),Preplist!$F$21)</f>
        <v/>
      </c>
      <c r="AD36" s="42">
        <v>33</v>
      </c>
      <c r="AH36" s="42" t="str">
        <f>IF(V36&lt;&gt;"",AND($W36&gt;=DATEVALUE("01/01/1920"),$W36&lt;Lookups!$A$10),"")</f>
        <v/>
      </c>
      <c r="AI36" s="42" t="str">
        <f>IF(V36&lt;&gt;"",AND($X36&gt;=DATEVALUE("01/01/2020"),$X36&lt;=Lookups!$A$10),"")</f>
        <v/>
      </c>
      <c r="AJ36" s="42" t="str">
        <f>IF(V36&lt;&gt;"",IFERROR(VLOOKUP(Y36,Lookups!$A$2:$A$6,1,FALSE),FALSE),"")</f>
        <v/>
      </c>
      <c r="AK36" s="42" t="b">
        <f t="shared" si="12"/>
        <v>1</v>
      </c>
    </row>
    <row r="37" spans="1:37" x14ac:dyDescent="0.35">
      <c r="A37" s="41"/>
      <c r="B37" s="69"/>
      <c r="C37" s="40"/>
      <c r="D37" s="71"/>
      <c r="E37" s="40"/>
      <c r="F37" s="72"/>
      <c r="G37" s="36"/>
      <c r="H37" s="55"/>
      <c r="I37" s="45"/>
      <c r="J37" s="45"/>
      <c r="K37" s="64" t="str">
        <f t="shared" si="1"/>
        <v/>
      </c>
      <c r="L37" s="18" t="str">
        <f t="shared" si="2"/>
        <v/>
      </c>
      <c r="M37" s="18" t="e">
        <f t="shared" si="3"/>
        <v>#VALUE!</v>
      </c>
      <c r="N37" s="18" t="e">
        <f t="shared" si="4"/>
        <v>#VALUE!</v>
      </c>
      <c r="O37" s="18" t="str">
        <f t="shared" si="5"/>
        <v/>
      </c>
      <c r="P37" s="18" t="e">
        <f t="shared" si="6"/>
        <v>#VALUE!</v>
      </c>
      <c r="Q37" s="18">
        <f t="shared" si="7"/>
        <v>0</v>
      </c>
      <c r="R37" s="18" t="e">
        <f t="shared" si="8"/>
        <v>#VALUE!</v>
      </c>
      <c r="S37" s="26" t="str">
        <f t="shared" si="9"/>
        <v>OK</v>
      </c>
      <c r="T37" s="21" t="str">
        <f>IF(V37="","",IF(Lookups!$A$16=0,"Main Site not selected",Lookups!$A$16))</f>
        <v/>
      </c>
      <c r="U37" s="21" t="str">
        <f>IF(V37="","",IF(Lookups!$A$17=0,"Main Site not selected",Lookups!$A$17))</f>
        <v/>
      </c>
      <c r="V37" s="62" t="str">
        <f t="shared" si="10"/>
        <v/>
      </c>
      <c r="W37" s="61" t="str">
        <f t="shared" si="13"/>
        <v/>
      </c>
      <c r="X37" s="61" t="str">
        <f t="shared" si="13"/>
        <v/>
      </c>
      <c r="Y37" s="62" t="str">
        <f t="shared" si="13"/>
        <v/>
      </c>
      <c r="Z37" s="62" t="str">
        <f t="shared" si="13"/>
        <v/>
      </c>
      <c r="AA37" s="62" t="str">
        <f t="shared" si="11"/>
        <v/>
      </c>
      <c r="AB37" s="62" t="str">
        <f>IFERROR(IF(V37&lt;&gt;"",IF(AA37&lt;&gt;"",VLOOKUP(AA37,'big site list'!$B$2:$C$343,2,FALSE),""),""),Preplist!$F$21)</f>
        <v/>
      </c>
      <c r="AD37" s="42">
        <v>34</v>
      </c>
      <c r="AH37" s="42" t="str">
        <f>IF(V37&lt;&gt;"",AND($W37&gt;=DATEVALUE("01/01/1920"),$W37&lt;Lookups!$A$10),"")</f>
        <v/>
      </c>
      <c r="AI37" s="42" t="str">
        <f>IF(V37&lt;&gt;"",AND($X37&gt;=DATEVALUE("01/01/2020"),$X37&lt;=Lookups!$A$10),"")</f>
        <v/>
      </c>
      <c r="AJ37" s="42" t="str">
        <f>IF(V37&lt;&gt;"",IFERROR(VLOOKUP(Y37,Lookups!$A$2:$A$6,1,FALSE),FALSE),"")</f>
        <v/>
      </c>
      <c r="AK37" s="42" t="b">
        <f t="shared" si="12"/>
        <v>1</v>
      </c>
    </row>
    <row r="38" spans="1:37" x14ac:dyDescent="0.35">
      <c r="A38" s="41"/>
      <c r="B38" s="69"/>
      <c r="C38" s="40"/>
      <c r="D38" s="71"/>
      <c r="E38" s="40"/>
      <c r="F38" s="72"/>
      <c r="G38" s="36"/>
      <c r="H38" s="55"/>
      <c r="I38" s="45"/>
      <c r="J38" s="45"/>
      <c r="K38" s="64" t="str">
        <f t="shared" si="1"/>
        <v/>
      </c>
      <c r="L38" s="18" t="str">
        <f t="shared" si="2"/>
        <v/>
      </c>
      <c r="M38" s="18" t="e">
        <f t="shared" si="3"/>
        <v>#VALUE!</v>
      </c>
      <c r="N38" s="18" t="e">
        <f t="shared" si="4"/>
        <v>#VALUE!</v>
      </c>
      <c r="O38" s="18" t="str">
        <f t="shared" si="5"/>
        <v/>
      </c>
      <c r="P38" s="18" t="e">
        <f t="shared" si="6"/>
        <v>#VALUE!</v>
      </c>
      <c r="Q38" s="18">
        <f t="shared" si="7"/>
        <v>0</v>
      </c>
      <c r="R38" s="18" t="e">
        <f t="shared" si="8"/>
        <v>#VALUE!</v>
      </c>
      <c r="S38" s="26" t="str">
        <f t="shared" si="9"/>
        <v>OK</v>
      </c>
      <c r="T38" s="21" t="str">
        <f>IF(V38="","",IF(Lookups!$A$16=0,"Main Site not selected",Lookups!$A$16))</f>
        <v/>
      </c>
      <c r="U38" s="21" t="str">
        <f>IF(V38="","",IF(Lookups!$A$17=0,"Main Site not selected",Lookups!$A$17))</f>
        <v/>
      </c>
      <c r="V38" s="62" t="str">
        <f t="shared" si="10"/>
        <v/>
      </c>
      <c r="W38" s="61" t="str">
        <f t="shared" si="13"/>
        <v/>
      </c>
      <c r="X38" s="61" t="str">
        <f t="shared" si="13"/>
        <v/>
      </c>
      <c r="Y38" s="62" t="str">
        <f t="shared" si="13"/>
        <v/>
      </c>
      <c r="Z38" s="62" t="str">
        <f t="shared" si="13"/>
        <v/>
      </c>
      <c r="AA38" s="62" t="str">
        <f t="shared" si="11"/>
        <v/>
      </c>
      <c r="AB38" s="62" t="str">
        <f>IFERROR(IF(V38&lt;&gt;"",IF(AA38&lt;&gt;"",VLOOKUP(AA38,'big site list'!$B$2:$C$343,2,FALSE),""),""),Preplist!$F$21)</f>
        <v/>
      </c>
      <c r="AD38" s="42">
        <v>35</v>
      </c>
      <c r="AH38" s="42" t="str">
        <f>IF(V38&lt;&gt;"",AND($W38&gt;=DATEVALUE("01/01/1920"),$W38&lt;Lookups!$A$10),"")</f>
        <v/>
      </c>
      <c r="AI38" s="42" t="str">
        <f>IF(V38&lt;&gt;"",AND($X38&gt;=DATEVALUE("01/01/2020"),$X38&lt;=Lookups!$A$10),"")</f>
        <v/>
      </c>
      <c r="AJ38" s="42" t="str">
        <f>IF(V38&lt;&gt;"",IFERROR(VLOOKUP(Y38,Lookups!$A$2:$A$6,1,FALSE),FALSE),"")</f>
        <v/>
      </c>
      <c r="AK38" s="42" t="b">
        <f t="shared" si="12"/>
        <v>1</v>
      </c>
    </row>
    <row r="39" spans="1:37" x14ac:dyDescent="0.35">
      <c r="A39" s="41"/>
      <c r="B39" s="69"/>
      <c r="C39" s="40"/>
      <c r="D39" s="71"/>
      <c r="E39" s="40"/>
      <c r="F39" s="72"/>
      <c r="G39" s="36"/>
      <c r="H39" s="55"/>
      <c r="I39" s="45"/>
      <c r="J39" s="45"/>
      <c r="K39" s="64" t="str">
        <f t="shared" si="1"/>
        <v/>
      </c>
      <c r="L39" s="18" t="str">
        <f t="shared" si="2"/>
        <v/>
      </c>
      <c r="M39" s="18" t="e">
        <f t="shared" si="3"/>
        <v>#VALUE!</v>
      </c>
      <c r="N39" s="18" t="e">
        <f t="shared" si="4"/>
        <v>#VALUE!</v>
      </c>
      <c r="O39" s="18" t="str">
        <f t="shared" si="5"/>
        <v/>
      </c>
      <c r="P39" s="18" t="e">
        <f t="shared" si="6"/>
        <v>#VALUE!</v>
      </c>
      <c r="Q39" s="18">
        <f t="shared" si="7"/>
        <v>0</v>
      </c>
      <c r="R39" s="18" t="e">
        <f t="shared" si="8"/>
        <v>#VALUE!</v>
      </c>
      <c r="S39" s="26" t="str">
        <f t="shared" si="9"/>
        <v>OK</v>
      </c>
      <c r="T39" s="21" t="str">
        <f>IF(V39="","",IF(Lookups!$A$16=0,"Main Site not selected",Lookups!$A$16))</f>
        <v/>
      </c>
      <c r="U39" s="21" t="str">
        <f>IF(V39="","",IF(Lookups!$A$17=0,"Main Site not selected",Lookups!$A$17))</f>
        <v/>
      </c>
      <c r="V39" s="62" t="str">
        <f t="shared" si="10"/>
        <v/>
      </c>
      <c r="W39" s="61" t="str">
        <f t="shared" si="13"/>
        <v/>
      </c>
      <c r="X39" s="61" t="str">
        <f t="shared" si="13"/>
        <v/>
      </c>
      <c r="Y39" s="62" t="str">
        <f t="shared" si="13"/>
        <v/>
      </c>
      <c r="Z39" s="62" t="str">
        <f t="shared" si="13"/>
        <v/>
      </c>
      <c r="AA39" s="62" t="str">
        <f t="shared" si="11"/>
        <v/>
      </c>
      <c r="AB39" s="62" t="str">
        <f>IFERROR(IF(V39&lt;&gt;"",IF(AA39&lt;&gt;"",VLOOKUP(AA39,'big site list'!$B$2:$C$343,2,FALSE),""),""),Preplist!$F$21)</f>
        <v/>
      </c>
      <c r="AD39" s="42">
        <v>36</v>
      </c>
      <c r="AH39" s="42" t="str">
        <f>IF(V39&lt;&gt;"",AND($W39&gt;=DATEVALUE("01/01/1920"),$W39&lt;Lookups!$A$10),"")</f>
        <v/>
      </c>
      <c r="AI39" s="42" t="str">
        <f>IF(V39&lt;&gt;"",AND($X39&gt;=DATEVALUE("01/01/2020"),$X39&lt;=Lookups!$A$10),"")</f>
        <v/>
      </c>
      <c r="AJ39" s="42" t="str">
        <f>IF(V39&lt;&gt;"",IFERROR(VLOOKUP(Y39,Lookups!$A$2:$A$6,1,FALSE),FALSE),"")</f>
        <v/>
      </c>
      <c r="AK39" s="42" t="b">
        <f t="shared" si="12"/>
        <v>1</v>
      </c>
    </row>
    <row r="40" spans="1:37" x14ac:dyDescent="0.35">
      <c r="A40" s="41"/>
      <c r="B40" s="69"/>
      <c r="C40" s="40"/>
      <c r="D40" s="71"/>
      <c r="E40" s="40"/>
      <c r="F40" s="72"/>
      <c r="G40" s="36"/>
      <c r="H40" s="55"/>
      <c r="I40" s="45"/>
      <c r="J40" s="45"/>
      <c r="K40" s="64" t="str">
        <f t="shared" si="1"/>
        <v/>
      </c>
      <c r="L40" s="18" t="str">
        <f t="shared" si="2"/>
        <v/>
      </c>
      <c r="M40" s="18" t="e">
        <f t="shared" si="3"/>
        <v>#VALUE!</v>
      </c>
      <c r="N40" s="18" t="e">
        <f t="shared" si="4"/>
        <v>#VALUE!</v>
      </c>
      <c r="O40" s="18" t="str">
        <f t="shared" si="5"/>
        <v/>
      </c>
      <c r="P40" s="18" t="e">
        <f t="shared" si="6"/>
        <v>#VALUE!</v>
      </c>
      <c r="Q40" s="18">
        <f t="shared" si="7"/>
        <v>0</v>
      </c>
      <c r="R40" s="18" t="e">
        <f t="shared" si="8"/>
        <v>#VALUE!</v>
      </c>
      <c r="S40" s="26" t="str">
        <f t="shared" si="9"/>
        <v>OK</v>
      </c>
      <c r="T40" s="21" t="str">
        <f>IF(V40="","",IF(Lookups!$A$16=0,"Main Site not selected",Lookups!$A$16))</f>
        <v/>
      </c>
      <c r="U40" s="21" t="str">
        <f>IF(V40="","",IF(Lookups!$A$17=0,"Main Site not selected",Lookups!$A$17))</f>
        <v/>
      </c>
      <c r="V40" s="62" t="str">
        <f t="shared" si="10"/>
        <v/>
      </c>
      <c r="W40" s="61" t="str">
        <f t="shared" si="13"/>
        <v/>
      </c>
      <c r="X40" s="61" t="str">
        <f t="shared" si="13"/>
        <v/>
      </c>
      <c r="Y40" s="62" t="str">
        <f t="shared" si="13"/>
        <v/>
      </c>
      <c r="Z40" s="62" t="str">
        <f t="shared" si="13"/>
        <v/>
      </c>
      <c r="AA40" s="62" t="str">
        <f t="shared" si="11"/>
        <v/>
      </c>
      <c r="AB40" s="62" t="str">
        <f>IFERROR(IF(V40&lt;&gt;"",IF(AA40&lt;&gt;"",VLOOKUP(AA40,'big site list'!$B$2:$C$343,2,FALSE),""),""),Preplist!$F$21)</f>
        <v/>
      </c>
      <c r="AD40" s="42">
        <v>37</v>
      </c>
      <c r="AH40" s="42" t="str">
        <f>IF(V40&lt;&gt;"",AND($W40&gt;=DATEVALUE("01/01/1920"),$W40&lt;Lookups!$A$10),"")</f>
        <v/>
      </c>
      <c r="AI40" s="42" t="str">
        <f>IF(V40&lt;&gt;"",AND($X40&gt;=DATEVALUE("01/01/2020"),$X40&lt;=Lookups!$A$10),"")</f>
        <v/>
      </c>
      <c r="AJ40" s="42" t="str">
        <f>IF(V40&lt;&gt;"",IFERROR(VLOOKUP(Y40,Lookups!$A$2:$A$6,1,FALSE),FALSE),"")</f>
        <v/>
      </c>
      <c r="AK40" s="42" t="b">
        <f t="shared" si="12"/>
        <v>1</v>
      </c>
    </row>
    <row r="41" spans="1:37" x14ac:dyDescent="0.35">
      <c r="A41" s="41"/>
      <c r="B41" s="69"/>
      <c r="C41" s="40"/>
      <c r="D41" s="71"/>
      <c r="E41" s="40"/>
      <c r="F41" s="72"/>
      <c r="G41" s="36"/>
      <c r="H41" s="55"/>
      <c r="I41" s="45"/>
      <c r="J41" s="45"/>
      <c r="K41" s="64" t="str">
        <f t="shared" si="1"/>
        <v/>
      </c>
      <c r="L41" s="18" t="str">
        <f t="shared" si="2"/>
        <v/>
      </c>
      <c r="M41" s="18" t="e">
        <f t="shared" si="3"/>
        <v>#VALUE!</v>
      </c>
      <c r="N41" s="18" t="e">
        <f t="shared" si="4"/>
        <v>#VALUE!</v>
      </c>
      <c r="O41" s="18" t="str">
        <f t="shared" si="5"/>
        <v/>
      </c>
      <c r="P41" s="18" t="e">
        <f t="shared" si="6"/>
        <v>#VALUE!</v>
      </c>
      <c r="Q41" s="18">
        <f t="shared" si="7"/>
        <v>0</v>
      </c>
      <c r="R41" s="18" t="e">
        <f t="shared" si="8"/>
        <v>#VALUE!</v>
      </c>
      <c r="S41" s="26" t="str">
        <f t="shared" si="9"/>
        <v>OK</v>
      </c>
      <c r="T41" s="21" t="str">
        <f>IF(V41="","",IF(Lookups!$A$16=0,"Main Site not selected",Lookups!$A$16))</f>
        <v/>
      </c>
      <c r="U41" s="21" t="str">
        <f>IF(V41="","",IF(Lookups!$A$17=0,"Main Site not selected",Lookups!$A$17))</f>
        <v/>
      </c>
      <c r="V41" s="62" t="str">
        <f t="shared" si="10"/>
        <v/>
      </c>
      <c r="W41" s="61" t="str">
        <f t="shared" si="13"/>
        <v/>
      </c>
      <c r="X41" s="61" t="str">
        <f t="shared" si="13"/>
        <v/>
      </c>
      <c r="Y41" s="62" t="str">
        <f t="shared" si="13"/>
        <v/>
      </c>
      <c r="Z41" s="62" t="str">
        <f t="shared" si="13"/>
        <v/>
      </c>
      <c r="AA41" s="62" t="str">
        <f t="shared" si="11"/>
        <v/>
      </c>
      <c r="AB41" s="62" t="str">
        <f>IFERROR(IF(V41&lt;&gt;"",IF(AA41&lt;&gt;"",VLOOKUP(AA41,'big site list'!$B$2:$C$343,2,FALSE),""),""),Preplist!$F$21)</f>
        <v/>
      </c>
      <c r="AD41" s="42">
        <v>38</v>
      </c>
      <c r="AH41" s="42" t="str">
        <f>IF(V41&lt;&gt;"",AND($W41&gt;=DATEVALUE("01/01/1920"),$W41&lt;Lookups!$A$10),"")</f>
        <v/>
      </c>
      <c r="AI41" s="42" t="str">
        <f>IF(V41&lt;&gt;"",AND($X41&gt;=DATEVALUE("01/01/2020"),$X41&lt;=Lookups!$A$10),"")</f>
        <v/>
      </c>
      <c r="AJ41" s="42" t="str">
        <f>IF(V41&lt;&gt;"",IFERROR(VLOOKUP(Y41,Lookups!$A$2:$A$6,1,FALSE),FALSE),"")</f>
        <v/>
      </c>
      <c r="AK41" s="42" t="b">
        <f t="shared" si="12"/>
        <v>1</v>
      </c>
    </row>
    <row r="42" spans="1:37" x14ac:dyDescent="0.35">
      <c r="A42" s="41"/>
      <c r="B42" s="69"/>
      <c r="C42" s="40"/>
      <c r="D42" s="71"/>
      <c r="E42" s="40"/>
      <c r="F42" s="72"/>
      <c r="G42" s="36"/>
      <c r="H42" s="55"/>
      <c r="I42" s="45"/>
      <c r="J42" s="45"/>
      <c r="K42" s="64" t="str">
        <f t="shared" si="1"/>
        <v/>
      </c>
      <c r="L42" s="18" t="str">
        <f t="shared" si="2"/>
        <v/>
      </c>
      <c r="M42" s="18" t="e">
        <f t="shared" si="3"/>
        <v>#VALUE!</v>
      </c>
      <c r="N42" s="18" t="e">
        <f t="shared" si="4"/>
        <v>#VALUE!</v>
      </c>
      <c r="O42" s="18" t="str">
        <f t="shared" si="5"/>
        <v/>
      </c>
      <c r="P42" s="18" t="e">
        <f t="shared" si="6"/>
        <v>#VALUE!</v>
      </c>
      <c r="Q42" s="18">
        <f t="shared" si="7"/>
        <v>0</v>
      </c>
      <c r="R42" s="18" t="e">
        <f t="shared" si="8"/>
        <v>#VALUE!</v>
      </c>
      <c r="S42" s="26" t="str">
        <f t="shared" si="9"/>
        <v>OK</v>
      </c>
      <c r="T42" s="21" t="str">
        <f>IF(V42="","",IF(Lookups!$A$16=0,"Main Site not selected",Lookups!$A$16))</f>
        <v/>
      </c>
      <c r="U42" s="21" t="str">
        <f>IF(V42="","",IF(Lookups!$A$17=0,"Main Site not selected",Lookups!$A$17))</f>
        <v/>
      </c>
      <c r="V42" s="62" t="str">
        <f t="shared" si="10"/>
        <v/>
      </c>
      <c r="W42" s="61" t="str">
        <f t="shared" si="13"/>
        <v/>
      </c>
      <c r="X42" s="61" t="str">
        <f t="shared" si="13"/>
        <v/>
      </c>
      <c r="Y42" s="62" t="str">
        <f t="shared" si="13"/>
        <v/>
      </c>
      <c r="Z42" s="62" t="str">
        <f t="shared" si="13"/>
        <v/>
      </c>
      <c r="AA42" s="62" t="str">
        <f t="shared" si="11"/>
        <v/>
      </c>
      <c r="AB42" s="62" t="str">
        <f>IFERROR(IF(V42&lt;&gt;"",IF(AA42&lt;&gt;"",VLOOKUP(AA42,'big site list'!$B$2:$C$343,2,FALSE),""),""),Preplist!$F$21)</f>
        <v/>
      </c>
      <c r="AD42" s="42">
        <v>39</v>
      </c>
      <c r="AH42" s="42" t="str">
        <f>IF(V42&lt;&gt;"",AND($W42&gt;=DATEVALUE("01/01/1920"),$W42&lt;Lookups!$A$10),"")</f>
        <v/>
      </c>
      <c r="AI42" s="42" t="str">
        <f>IF(V42&lt;&gt;"",AND($X42&gt;=DATEVALUE("01/01/2020"),$X42&lt;=Lookups!$A$10),"")</f>
        <v/>
      </c>
      <c r="AJ42" s="42" t="str">
        <f>IF(V42&lt;&gt;"",IFERROR(VLOOKUP(Y42,Lookups!$A$2:$A$6,1,FALSE),FALSE),"")</f>
        <v/>
      </c>
      <c r="AK42" s="42" t="b">
        <f t="shared" si="12"/>
        <v>1</v>
      </c>
    </row>
    <row r="43" spans="1:37" x14ac:dyDescent="0.35">
      <c r="A43" s="41"/>
      <c r="B43" s="69"/>
      <c r="C43" s="40"/>
      <c r="D43" s="71"/>
      <c r="E43" s="40"/>
      <c r="F43" s="72"/>
      <c r="G43" s="36"/>
      <c r="H43" s="55"/>
      <c r="I43" s="45"/>
      <c r="J43" s="45"/>
      <c r="K43" s="64" t="str">
        <f t="shared" si="1"/>
        <v/>
      </c>
      <c r="L43" s="18" t="str">
        <f t="shared" si="2"/>
        <v/>
      </c>
      <c r="M43" s="18" t="e">
        <f t="shared" si="3"/>
        <v>#VALUE!</v>
      </c>
      <c r="N43" s="18" t="e">
        <f t="shared" si="4"/>
        <v>#VALUE!</v>
      </c>
      <c r="O43" s="18" t="str">
        <f t="shared" si="5"/>
        <v/>
      </c>
      <c r="P43" s="18" t="e">
        <f t="shared" si="6"/>
        <v>#VALUE!</v>
      </c>
      <c r="Q43" s="18">
        <f t="shared" si="7"/>
        <v>0</v>
      </c>
      <c r="R43" s="18" t="e">
        <f t="shared" si="8"/>
        <v>#VALUE!</v>
      </c>
      <c r="S43" s="26" t="str">
        <f t="shared" si="9"/>
        <v>OK</v>
      </c>
      <c r="T43" s="21" t="str">
        <f>IF(V43="","",IF(Lookups!$A$16=0,"Main Site not selected",Lookups!$A$16))</f>
        <v/>
      </c>
      <c r="U43" s="21" t="str">
        <f>IF(V43="","",IF(Lookups!$A$17=0,"Main Site not selected",Lookups!$A$17))</f>
        <v/>
      </c>
      <c r="V43" s="62" t="str">
        <f t="shared" si="10"/>
        <v/>
      </c>
      <c r="W43" s="61" t="str">
        <f t="shared" si="13"/>
        <v/>
      </c>
      <c r="X43" s="61" t="str">
        <f t="shared" si="13"/>
        <v/>
      </c>
      <c r="Y43" s="62" t="str">
        <f t="shared" si="13"/>
        <v/>
      </c>
      <c r="Z43" s="62" t="str">
        <f t="shared" si="13"/>
        <v/>
      </c>
      <c r="AA43" s="62" t="str">
        <f t="shared" si="11"/>
        <v/>
      </c>
      <c r="AB43" s="62" t="str">
        <f>IFERROR(IF(V43&lt;&gt;"",IF(AA43&lt;&gt;"",VLOOKUP(AA43,'big site list'!$B$2:$C$343,2,FALSE),""),""),Preplist!$F$21)</f>
        <v/>
      </c>
      <c r="AD43" s="42">
        <v>40</v>
      </c>
      <c r="AH43" s="42" t="str">
        <f>IF(V43&lt;&gt;"",AND($W43&gt;=DATEVALUE("01/01/1920"),$W43&lt;Lookups!$A$10),"")</f>
        <v/>
      </c>
      <c r="AI43" s="42" t="str">
        <f>IF(V43&lt;&gt;"",AND($X43&gt;=DATEVALUE("01/01/2020"),$X43&lt;=Lookups!$A$10),"")</f>
        <v/>
      </c>
      <c r="AJ43" s="42" t="str">
        <f>IF(V43&lt;&gt;"",IFERROR(VLOOKUP(Y43,Lookups!$A$2:$A$6,1,FALSE),FALSE),"")</f>
        <v/>
      </c>
      <c r="AK43" s="42" t="b">
        <f t="shared" si="12"/>
        <v>1</v>
      </c>
    </row>
    <row r="44" spans="1:37" x14ac:dyDescent="0.35">
      <c r="A44" s="41"/>
      <c r="B44" s="69"/>
      <c r="C44" s="40"/>
      <c r="D44" s="71"/>
      <c r="E44" s="40"/>
      <c r="F44" s="72"/>
      <c r="G44" s="36"/>
      <c r="H44" s="55"/>
      <c r="I44" s="45"/>
      <c r="J44" s="45"/>
      <c r="K44" s="64" t="str">
        <f t="shared" si="1"/>
        <v/>
      </c>
      <c r="L44" s="18" t="str">
        <f t="shared" si="2"/>
        <v/>
      </c>
      <c r="M44" s="18" t="e">
        <f t="shared" si="3"/>
        <v>#VALUE!</v>
      </c>
      <c r="N44" s="18" t="e">
        <f t="shared" si="4"/>
        <v>#VALUE!</v>
      </c>
      <c r="O44" s="18" t="str">
        <f t="shared" si="5"/>
        <v/>
      </c>
      <c r="P44" s="18" t="e">
        <f t="shared" si="6"/>
        <v>#VALUE!</v>
      </c>
      <c r="Q44" s="18">
        <f t="shared" si="7"/>
        <v>0</v>
      </c>
      <c r="R44" s="18" t="e">
        <f t="shared" si="8"/>
        <v>#VALUE!</v>
      </c>
      <c r="S44" s="26" t="str">
        <f t="shared" si="9"/>
        <v>OK</v>
      </c>
      <c r="T44" s="21" t="str">
        <f>IF(V44="","",IF(Lookups!$A$16=0,"Main Site not selected",Lookups!$A$16))</f>
        <v/>
      </c>
      <c r="U44" s="21" t="str">
        <f>IF(V44="","",IF(Lookups!$A$17=0,"Main Site not selected",Lookups!$A$17))</f>
        <v/>
      </c>
      <c r="V44" s="62" t="str">
        <f t="shared" si="10"/>
        <v/>
      </c>
      <c r="W44" s="61" t="str">
        <f t="shared" ref="W44:Z67" si="14">IF(INDEX($A$4:$H$258,$AD44,W$3)="","",INDEX($A$4:$H$258,$AD44,W$3))</f>
        <v/>
      </c>
      <c r="X44" s="61" t="str">
        <f t="shared" si="14"/>
        <v/>
      </c>
      <c r="Y44" s="62" t="str">
        <f t="shared" si="14"/>
        <v/>
      </c>
      <c r="Z44" s="62" t="str">
        <f t="shared" si="14"/>
        <v/>
      </c>
      <c r="AA44" s="62" t="str">
        <f t="shared" si="11"/>
        <v/>
      </c>
      <c r="AB44" s="62" t="str">
        <f>IFERROR(IF(V44&lt;&gt;"",IF(AA44&lt;&gt;"",VLOOKUP(AA44,'big site list'!$B$2:$C$343,2,FALSE),""),""),Preplist!$F$21)</f>
        <v/>
      </c>
      <c r="AD44" s="42">
        <v>41</v>
      </c>
      <c r="AH44" s="42" t="str">
        <f>IF(V44&lt;&gt;"",AND($W44&gt;=DATEVALUE("01/01/1920"),$W44&lt;Lookups!$A$10),"")</f>
        <v/>
      </c>
      <c r="AI44" s="42" t="str">
        <f>IF(V44&lt;&gt;"",AND($X44&gt;=DATEVALUE("01/01/2020"),$X44&lt;=Lookups!$A$10),"")</f>
        <v/>
      </c>
      <c r="AJ44" s="42" t="str">
        <f>IF(V44&lt;&gt;"",IFERROR(VLOOKUP(Y44,Lookups!$A$2:$A$6,1,FALSE),FALSE),"")</f>
        <v/>
      </c>
      <c r="AK44" s="42" t="b">
        <f t="shared" si="12"/>
        <v>1</v>
      </c>
    </row>
    <row r="45" spans="1:37" x14ac:dyDescent="0.35">
      <c r="A45" s="41"/>
      <c r="B45" s="69"/>
      <c r="C45" s="40"/>
      <c r="D45" s="71"/>
      <c r="E45" s="40"/>
      <c r="F45" s="72"/>
      <c r="G45" s="36"/>
      <c r="H45" s="55"/>
      <c r="I45" s="45"/>
      <c r="J45" s="45"/>
      <c r="K45" s="64" t="str">
        <f t="shared" si="1"/>
        <v/>
      </c>
      <c r="L45" s="18" t="str">
        <f t="shared" si="2"/>
        <v/>
      </c>
      <c r="M45" s="18" t="e">
        <f t="shared" si="3"/>
        <v>#VALUE!</v>
      </c>
      <c r="N45" s="18" t="e">
        <f t="shared" si="4"/>
        <v>#VALUE!</v>
      </c>
      <c r="O45" s="18" t="str">
        <f t="shared" si="5"/>
        <v/>
      </c>
      <c r="P45" s="18" t="e">
        <f t="shared" si="6"/>
        <v>#VALUE!</v>
      </c>
      <c r="Q45" s="18">
        <f t="shared" si="7"/>
        <v>0</v>
      </c>
      <c r="R45" s="18" t="e">
        <f t="shared" si="8"/>
        <v>#VALUE!</v>
      </c>
      <c r="S45" s="26" t="str">
        <f t="shared" si="9"/>
        <v>OK</v>
      </c>
      <c r="T45" s="21" t="str">
        <f>IF(V45="","",IF(Lookups!$A$16=0,"Main Site not selected",Lookups!$A$16))</f>
        <v/>
      </c>
      <c r="U45" s="21" t="str">
        <f>IF(V45="","",IF(Lookups!$A$17=0,"Main Site not selected",Lookups!$A$17))</f>
        <v/>
      </c>
      <c r="V45" s="62" t="str">
        <f t="shared" si="10"/>
        <v/>
      </c>
      <c r="W45" s="61" t="str">
        <f t="shared" si="14"/>
        <v/>
      </c>
      <c r="X45" s="61" t="str">
        <f t="shared" si="14"/>
        <v/>
      </c>
      <c r="Y45" s="62" t="str">
        <f t="shared" si="14"/>
        <v/>
      </c>
      <c r="Z45" s="62" t="str">
        <f t="shared" si="14"/>
        <v/>
      </c>
      <c r="AA45" s="62" t="str">
        <f t="shared" si="11"/>
        <v/>
      </c>
      <c r="AB45" s="62" t="str">
        <f>IFERROR(IF(V45&lt;&gt;"",IF(AA45&lt;&gt;"",VLOOKUP(AA45,'big site list'!$B$2:$C$343,2,FALSE),""),""),Preplist!$F$21)</f>
        <v/>
      </c>
      <c r="AD45" s="42">
        <v>42</v>
      </c>
      <c r="AH45" s="42" t="str">
        <f>IF(V45&lt;&gt;"",AND($W45&gt;=DATEVALUE("01/01/1920"),$W45&lt;Lookups!$A$10),"")</f>
        <v/>
      </c>
      <c r="AI45" s="42" t="str">
        <f>IF(V45&lt;&gt;"",AND($X45&gt;=DATEVALUE("01/01/2020"),$X45&lt;=Lookups!$A$10),"")</f>
        <v/>
      </c>
      <c r="AJ45" s="42" t="str">
        <f>IF(V45&lt;&gt;"",IFERROR(VLOOKUP(Y45,Lookups!$A$2:$A$6,1,FALSE),FALSE),"")</f>
        <v/>
      </c>
      <c r="AK45" s="42" t="b">
        <f t="shared" si="12"/>
        <v>1</v>
      </c>
    </row>
    <row r="46" spans="1:37" x14ac:dyDescent="0.35">
      <c r="A46" s="41"/>
      <c r="B46" s="69"/>
      <c r="C46" s="40"/>
      <c r="D46" s="71"/>
      <c r="E46" s="40"/>
      <c r="F46" s="72"/>
      <c r="G46" s="36"/>
      <c r="H46" s="55"/>
      <c r="I46" s="45"/>
      <c r="J46" s="45"/>
      <c r="K46" s="64" t="str">
        <f t="shared" si="1"/>
        <v/>
      </c>
      <c r="L46" s="18" t="str">
        <f t="shared" si="2"/>
        <v/>
      </c>
      <c r="M46" s="18" t="e">
        <f t="shared" si="3"/>
        <v>#VALUE!</v>
      </c>
      <c r="N46" s="18" t="e">
        <f t="shared" si="4"/>
        <v>#VALUE!</v>
      </c>
      <c r="O46" s="18" t="str">
        <f t="shared" si="5"/>
        <v/>
      </c>
      <c r="P46" s="18" t="e">
        <f t="shared" si="6"/>
        <v>#VALUE!</v>
      </c>
      <c r="Q46" s="18">
        <f t="shared" si="7"/>
        <v>0</v>
      </c>
      <c r="R46" s="18" t="e">
        <f t="shared" si="8"/>
        <v>#VALUE!</v>
      </c>
      <c r="S46" s="26" t="str">
        <f t="shared" si="9"/>
        <v>OK</v>
      </c>
      <c r="T46" s="21" t="str">
        <f>IF(V46="","",IF(Lookups!$A$16=0,"Main Site not selected",Lookups!$A$16))</f>
        <v/>
      </c>
      <c r="U46" s="21" t="str">
        <f>IF(V46="","",IF(Lookups!$A$17=0,"Main Site not selected",Lookups!$A$17))</f>
        <v/>
      </c>
      <c r="V46" s="62" t="str">
        <f t="shared" si="10"/>
        <v/>
      </c>
      <c r="W46" s="61" t="str">
        <f t="shared" si="14"/>
        <v/>
      </c>
      <c r="X46" s="61" t="str">
        <f t="shared" si="14"/>
        <v/>
      </c>
      <c r="Y46" s="62" t="str">
        <f t="shared" si="14"/>
        <v/>
      </c>
      <c r="Z46" s="62" t="str">
        <f t="shared" si="14"/>
        <v/>
      </c>
      <c r="AA46" s="62" t="str">
        <f t="shared" si="11"/>
        <v/>
      </c>
      <c r="AB46" s="62" t="str">
        <f>IFERROR(IF(V46&lt;&gt;"",IF(AA46&lt;&gt;"",VLOOKUP(AA46,'big site list'!$B$2:$C$343,2,FALSE),""),""),Preplist!$F$21)</f>
        <v/>
      </c>
      <c r="AD46" s="42">
        <v>43</v>
      </c>
      <c r="AH46" s="42" t="str">
        <f>IF(V46&lt;&gt;"",AND($W46&gt;=DATEVALUE("01/01/1920"),$W46&lt;Lookups!$A$10),"")</f>
        <v/>
      </c>
      <c r="AI46" s="42" t="str">
        <f>IF(V46&lt;&gt;"",AND($X46&gt;=DATEVALUE("01/01/2020"),$X46&lt;=Lookups!$A$10),"")</f>
        <v/>
      </c>
      <c r="AJ46" s="42" t="str">
        <f>IF(V46&lt;&gt;"",IFERROR(VLOOKUP(Y46,Lookups!$A$2:$A$6,1,FALSE),FALSE),"")</f>
        <v/>
      </c>
      <c r="AK46" s="42" t="b">
        <f t="shared" si="12"/>
        <v>1</v>
      </c>
    </row>
    <row r="47" spans="1:37" x14ac:dyDescent="0.35">
      <c r="A47" s="41"/>
      <c r="B47" s="69"/>
      <c r="C47" s="40"/>
      <c r="D47" s="71"/>
      <c r="E47" s="40"/>
      <c r="F47" s="72"/>
      <c r="G47" s="36"/>
      <c r="H47" s="55"/>
      <c r="I47" s="45"/>
      <c r="J47" s="45"/>
      <c r="K47" s="64" t="str">
        <f t="shared" si="1"/>
        <v/>
      </c>
      <c r="L47" s="18" t="str">
        <f t="shared" si="2"/>
        <v/>
      </c>
      <c r="M47" s="18" t="e">
        <f t="shared" si="3"/>
        <v>#VALUE!</v>
      </c>
      <c r="N47" s="18" t="e">
        <f t="shared" si="4"/>
        <v>#VALUE!</v>
      </c>
      <c r="O47" s="18" t="str">
        <f t="shared" si="5"/>
        <v/>
      </c>
      <c r="P47" s="18" t="e">
        <f t="shared" si="6"/>
        <v>#VALUE!</v>
      </c>
      <c r="Q47" s="18">
        <f t="shared" si="7"/>
        <v>0</v>
      </c>
      <c r="R47" s="18" t="e">
        <f t="shared" si="8"/>
        <v>#VALUE!</v>
      </c>
      <c r="S47" s="26" t="str">
        <f t="shared" si="9"/>
        <v>OK</v>
      </c>
      <c r="T47" s="21" t="str">
        <f>IF(V47="","",IF(Lookups!$A$16=0,"Main Site not selected",Lookups!$A$16))</f>
        <v/>
      </c>
      <c r="U47" s="21" t="str">
        <f>IF(V47="","",IF(Lookups!$A$17=0,"Main Site not selected",Lookups!$A$17))</f>
        <v/>
      </c>
      <c r="V47" s="62" t="str">
        <f t="shared" si="10"/>
        <v/>
      </c>
      <c r="W47" s="61" t="str">
        <f t="shared" si="14"/>
        <v/>
      </c>
      <c r="X47" s="61" t="str">
        <f t="shared" si="14"/>
        <v/>
      </c>
      <c r="Y47" s="62" t="str">
        <f t="shared" si="14"/>
        <v/>
      </c>
      <c r="Z47" s="62" t="str">
        <f t="shared" si="14"/>
        <v/>
      </c>
      <c r="AA47" s="62" t="str">
        <f t="shared" si="11"/>
        <v/>
      </c>
      <c r="AB47" s="62" t="str">
        <f>IFERROR(IF(V47&lt;&gt;"",IF(AA47&lt;&gt;"",VLOOKUP(AA47,'big site list'!$B$2:$C$343,2,FALSE),""),""),Preplist!$F$21)</f>
        <v/>
      </c>
      <c r="AD47" s="42">
        <v>44</v>
      </c>
      <c r="AH47" s="42" t="str">
        <f>IF(V47&lt;&gt;"",AND($W47&gt;=DATEVALUE("01/01/1920"),$W47&lt;Lookups!$A$10),"")</f>
        <v/>
      </c>
      <c r="AI47" s="42" t="str">
        <f>IF(V47&lt;&gt;"",AND($X47&gt;=DATEVALUE("01/01/2020"),$X47&lt;=Lookups!$A$10),"")</f>
        <v/>
      </c>
      <c r="AJ47" s="42" t="str">
        <f>IF(V47&lt;&gt;"",IFERROR(VLOOKUP(Y47,Lookups!$A$2:$A$6,1,FALSE),FALSE),"")</f>
        <v/>
      </c>
      <c r="AK47" s="42" t="b">
        <f t="shared" si="12"/>
        <v>1</v>
      </c>
    </row>
    <row r="48" spans="1:37" x14ac:dyDescent="0.35">
      <c r="A48" s="41"/>
      <c r="B48" s="69"/>
      <c r="C48" s="40"/>
      <c r="D48" s="71"/>
      <c r="E48" s="40"/>
      <c r="F48" s="72"/>
      <c r="G48" s="36"/>
      <c r="H48" s="55"/>
      <c r="I48" s="45"/>
      <c r="J48" s="45"/>
      <c r="K48" s="64" t="str">
        <f t="shared" si="1"/>
        <v/>
      </c>
      <c r="L48" s="18" t="str">
        <f t="shared" si="2"/>
        <v/>
      </c>
      <c r="M48" s="18" t="e">
        <f t="shared" si="3"/>
        <v>#VALUE!</v>
      </c>
      <c r="N48" s="18" t="e">
        <f t="shared" si="4"/>
        <v>#VALUE!</v>
      </c>
      <c r="O48" s="18" t="str">
        <f t="shared" si="5"/>
        <v/>
      </c>
      <c r="P48" s="18" t="e">
        <f t="shared" si="6"/>
        <v>#VALUE!</v>
      </c>
      <c r="Q48" s="18">
        <f t="shared" si="7"/>
        <v>0</v>
      </c>
      <c r="R48" s="18" t="e">
        <f t="shared" si="8"/>
        <v>#VALUE!</v>
      </c>
      <c r="S48" s="26" t="str">
        <f t="shared" si="9"/>
        <v>OK</v>
      </c>
      <c r="T48" s="21" t="str">
        <f>IF(V48="","",IF(Lookups!$A$16=0,"Main Site not selected",Lookups!$A$16))</f>
        <v/>
      </c>
      <c r="U48" s="21" t="str">
        <f>IF(V48="","",IF(Lookups!$A$17=0,"Main Site not selected",Lookups!$A$17))</f>
        <v/>
      </c>
      <c r="V48" s="62" t="str">
        <f t="shared" si="10"/>
        <v/>
      </c>
      <c r="W48" s="61" t="str">
        <f t="shared" si="14"/>
        <v/>
      </c>
      <c r="X48" s="61" t="str">
        <f t="shared" si="14"/>
        <v/>
      </c>
      <c r="Y48" s="62" t="str">
        <f t="shared" si="14"/>
        <v/>
      </c>
      <c r="Z48" s="62" t="str">
        <f t="shared" si="14"/>
        <v/>
      </c>
      <c r="AA48" s="62" t="str">
        <f t="shared" si="11"/>
        <v/>
      </c>
      <c r="AB48" s="62" t="str">
        <f>IFERROR(IF(V48&lt;&gt;"",IF(AA48&lt;&gt;"",VLOOKUP(AA48,'big site list'!$B$2:$C$343,2,FALSE),""),""),Preplist!$F$21)</f>
        <v/>
      </c>
      <c r="AD48" s="42">
        <v>45</v>
      </c>
      <c r="AH48" s="42" t="str">
        <f>IF(V48&lt;&gt;"",AND($W48&gt;=DATEVALUE("01/01/1920"),$W48&lt;Lookups!$A$10),"")</f>
        <v/>
      </c>
      <c r="AI48" s="42" t="str">
        <f>IF(V48&lt;&gt;"",AND($X48&gt;=DATEVALUE("01/01/2020"),$X48&lt;=Lookups!$A$10),"")</f>
        <v/>
      </c>
      <c r="AJ48" s="42" t="str">
        <f>IF(V48&lt;&gt;"",IFERROR(VLOOKUP(Y48,Lookups!$A$2:$A$6,1,FALSE),FALSE),"")</f>
        <v/>
      </c>
      <c r="AK48" s="42" t="b">
        <f t="shared" si="12"/>
        <v>1</v>
      </c>
    </row>
    <row r="49" spans="1:37" x14ac:dyDescent="0.35">
      <c r="A49" s="41"/>
      <c r="B49" s="69"/>
      <c r="C49" s="40"/>
      <c r="D49" s="71"/>
      <c r="E49" s="40"/>
      <c r="F49" s="72"/>
      <c r="G49" s="36"/>
      <c r="H49" s="55"/>
      <c r="I49" s="45"/>
      <c r="J49" s="45"/>
      <c r="K49" s="64" t="str">
        <f t="shared" si="1"/>
        <v/>
      </c>
      <c r="L49" s="18" t="str">
        <f t="shared" si="2"/>
        <v/>
      </c>
      <c r="M49" s="18" t="e">
        <f t="shared" si="3"/>
        <v>#VALUE!</v>
      </c>
      <c r="N49" s="18" t="e">
        <f t="shared" si="4"/>
        <v>#VALUE!</v>
      </c>
      <c r="O49" s="18" t="str">
        <f t="shared" si="5"/>
        <v/>
      </c>
      <c r="P49" s="18" t="e">
        <f t="shared" si="6"/>
        <v>#VALUE!</v>
      </c>
      <c r="Q49" s="18">
        <f t="shared" si="7"/>
        <v>0</v>
      </c>
      <c r="R49" s="18" t="e">
        <f t="shared" si="8"/>
        <v>#VALUE!</v>
      </c>
      <c r="S49" s="26" t="str">
        <f t="shared" si="9"/>
        <v>OK</v>
      </c>
      <c r="T49" s="21" t="str">
        <f>IF(V49="","",IF(Lookups!$A$16=0,"Main Site not selected",Lookups!$A$16))</f>
        <v/>
      </c>
      <c r="U49" s="21" t="str">
        <f>IF(V49="","",IF(Lookups!$A$17=0,"Main Site not selected",Lookups!$A$17))</f>
        <v/>
      </c>
      <c r="V49" s="62" t="str">
        <f t="shared" si="10"/>
        <v/>
      </c>
      <c r="W49" s="61" t="str">
        <f t="shared" si="14"/>
        <v/>
      </c>
      <c r="X49" s="61" t="str">
        <f t="shared" si="14"/>
        <v/>
      </c>
      <c r="Y49" s="62" t="str">
        <f t="shared" si="14"/>
        <v/>
      </c>
      <c r="Z49" s="62" t="str">
        <f t="shared" si="14"/>
        <v/>
      </c>
      <c r="AA49" s="62" t="str">
        <f t="shared" si="11"/>
        <v/>
      </c>
      <c r="AB49" s="62" t="str">
        <f>IFERROR(IF(V49&lt;&gt;"",IF(AA49&lt;&gt;"",VLOOKUP(AA49,'big site list'!$B$2:$C$343,2,FALSE),""),""),Preplist!$F$21)</f>
        <v/>
      </c>
      <c r="AD49" s="42">
        <v>46</v>
      </c>
      <c r="AH49" s="42" t="str">
        <f>IF(V49&lt;&gt;"",AND($W49&gt;=DATEVALUE("01/01/1920"),$W49&lt;Lookups!$A$10),"")</f>
        <v/>
      </c>
      <c r="AI49" s="42" t="str">
        <f>IF(V49&lt;&gt;"",AND($X49&gt;=DATEVALUE("01/01/2020"),$X49&lt;=Lookups!$A$10),"")</f>
        <v/>
      </c>
      <c r="AJ49" s="42" t="str">
        <f>IF(V49&lt;&gt;"",IFERROR(VLOOKUP(Y49,Lookups!$A$2:$A$6,1,FALSE),FALSE),"")</f>
        <v/>
      </c>
      <c r="AK49" s="42" t="b">
        <f t="shared" si="12"/>
        <v>1</v>
      </c>
    </row>
    <row r="50" spans="1:37" x14ac:dyDescent="0.35">
      <c r="A50" s="41"/>
      <c r="B50" s="69"/>
      <c r="C50" s="40"/>
      <c r="D50" s="71"/>
      <c r="E50" s="40"/>
      <c r="F50" s="72"/>
      <c r="G50" s="36"/>
      <c r="H50" s="55"/>
      <c r="I50" s="45"/>
      <c r="J50" s="45"/>
      <c r="K50" s="64" t="str">
        <f t="shared" si="1"/>
        <v/>
      </c>
      <c r="L50" s="18" t="str">
        <f t="shared" si="2"/>
        <v/>
      </c>
      <c r="M50" s="18" t="e">
        <f t="shared" si="3"/>
        <v>#VALUE!</v>
      </c>
      <c r="N50" s="18" t="e">
        <f t="shared" si="4"/>
        <v>#VALUE!</v>
      </c>
      <c r="O50" s="18" t="str">
        <f t="shared" si="5"/>
        <v/>
      </c>
      <c r="P50" s="18" t="e">
        <f t="shared" si="6"/>
        <v>#VALUE!</v>
      </c>
      <c r="Q50" s="18">
        <f t="shared" si="7"/>
        <v>0</v>
      </c>
      <c r="R50" s="18" t="e">
        <f t="shared" si="8"/>
        <v>#VALUE!</v>
      </c>
      <c r="S50" s="26" t="str">
        <f t="shared" si="9"/>
        <v>OK</v>
      </c>
      <c r="T50" s="21" t="str">
        <f>IF(V50="","",IF(Lookups!$A$16=0,"Main Site not selected",Lookups!$A$16))</f>
        <v/>
      </c>
      <c r="U50" s="21" t="str">
        <f>IF(V50="","",IF(Lookups!$A$17=0,"Main Site not selected",Lookups!$A$17))</f>
        <v/>
      </c>
      <c r="V50" s="62" t="str">
        <f t="shared" si="10"/>
        <v/>
      </c>
      <c r="W50" s="61" t="str">
        <f t="shared" si="14"/>
        <v/>
      </c>
      <c r="X50" s="61" t="str">
        <f t="shared" si="14"/>
        <v/>
      </c>
      <c r="Y50" s="62" t="str">
        <f t="shared" si="14"/>
        <v/>
      </c>
      <c r="Z50" s="62" t="str">
        <f t="shared" si="14"/>
        <v/>
      </c>
      <c r="AA50" s="62" t="str">
        <f t="shared" si="11"/>
        <v/>
      </c>
      <c r="AB50" s="62" t="str">
        <f>IFERROR(IF(V50&lt;&gt;"",IF(AA50&lt;&gt;"",VLOOKUP(AA50,'big site list'!$B$2:$C$343,2,FALSE),""),""),Preplist!$F$21)</f>
        <v/>
      </c>
      <c r="AD50" s="42">
        <v>47</v>
      </c>
      <c r="AH50" s="42" t="str">
        <f>IF(V50&lt;&gt;"",AND($W50&gt;=DATEVALUE("01/01/1920"),$W50&lt;Lookups!$A$10),"")</f>
        <v/>
      </c>
      <c r="AI50" s="42" t="str">
        <f>IF(V50&lt;&gt;"",AND($X50&gt;=DATEVALUE("01/01/2020"),$X50&lt;=Lookups!$A$10),"")</f>
        <v/>
      </c>
      <c r="AJ50" s="42" t="str">
        <f>IF(V50&lt;&gt;"",IFERROR(VLOOKUP(Y50,Lookups!$A$2:$A$6,1,FALSE),FALSE),"")</f>
        <v/>
      </c>
      <c r="AK50" s="42" t="b">
        <f t="shared" si="12"/>
        <v>1</v>
      </c>
    </row>
    <row r="51" spans="1:37" x14ac:dyDescent="0.35">
      <c r="A51" s="41"/>
      <c r="B51" s="69"/>
      <c r="C51" s="40"/>
      <c r="D51" s="71"/>
      <c r="E51" s="40"/>
      <c r="F51" s="72"/>
      <c r="G51" s="36"/>
      <c r="H51" s="55"/>
      <c r="I51" s="45"/>
      <c r="J51" s="45"/>
      <c r="K51" s="64" t="str">
        <f t="shared" si="1"/>
        <v/>
      </c>
      <c r="L51" s="18" t="str">
        <f t="shared" si="2"/>
        <v/>
      </c>
      <c r="M51" s="18" t="e">
        <f t="shared" si="3"/>
        <v>#VALUE!</v>
      </c>
      <c r="N51" s="18" t="e">
        <f t="shared" si="4"/>
        <v>#VALUE!</v>
      </c>
      <c r="O51" s="18" t="str">
        <f t="shared" si="5"/>
        <v/>
      </c>
      <c r="P51" s="18" t="e">
        <f t="shared" si="6"/>
        <v>#VALUE!</v>
      </c>
      <c r="Q51" s="18">
        <f t="shared" si="7"/>
        <v>0</v>
      </c>
      <c r="R51" s="18" t="e">
        <f t="shared" si="8"/>
        <v>#VALUE!</v>
      </c>
      <c r="S51" s="26" t="str">
        <f t="shared" si="9"/>
        <v>OK</v>
      </c>
      <c r="T51" s="21" t="str">
        <f>IF(V51="","",IF(Lookups!$A$16=0,"Main Site not selected",Lookups!$A$16))</f>
        <v/>
      </c>
      <c r="U51" s="21" t="str">
        <f>IF(V51="","",IF(Lookups!$A$17=0,"Main Site not selected",Lookups!$A$17))</f>
        <v/>
      </c>
      <c r="V51" s="62" t="str">
        <f t="shared" si="10"/>
        <v/>
      </c>
      <c r="W51" s="61" t="str">
        <f t="shared" si="14"/>
        <v/>
      </c>
      <c r="X51" s="61" t="str">
        <f t="shared" si="14"/>
        <v/>
      </c>
      <c r="Y51" s="62" t="str">
        <f t="shared" si="14"/>
        <v/>
      </c>
      <c r="Z51" s="62" t="str">
        <f t="shared" si="14"/>
        <v/>
      </c>
      <c r="AA51" s="62" t="str">
        <f t="shared" si="11"/>
        <v/>
      </c>
      <c r="AB51" s="62" t="str">
        <f>IFERROR(IF(V51&lt;&gt;"",IF(AA51&lt;&gt;"",VLOOKUP(AA51,'big site list'!$B$2:$C$343,2,FALSE),""),""),Preplist!$F$21)</f>
        <v/>
      </c>
      <c r="AD51" s="42">
        <v>48</v>
      </c>
      <c r="AH51" s="42" t="str">
        <f>IF(V51&lt;&gt;"",AND($W51&gt;=DATEVALUE("01/01/1920"),$W51&lt;Lookups!$A$10),"")</f>
        <v/>
      </c>
      <c r="AI51" s="42" t="str">
        <f>IF(V51&lt;&gt;"",AND($X51&gt;=DATEVALUE("01/01/2020"),$X51&lt;=Lookups!$A$10),"")</f>
        <v/>
      </c>
      <c r="AJ51" s="42" t="str">
        <f>IF(V51&lt;&gt;"",IFERROR(VLOOKUP(Y51,Lookups!$A$2:$A$6,1,FALSE),FALSE),"")</f>
        <v/>
      </c>
      <c r="AK51" s="42" t="b">
        <f t="shared" si="12"/>
        <v>1</v>
      </c>
    </row>
    <row r="52" spans="1:37" x14ac:dyDescent="0.35">
      <c r="A52" s="41"/>
      <c r="B52" s="69"/>
      <c r="C52" s="40"/>
      <c r="D52" s="71"/>
      <c r="E52" s="40"/>
      <c r="F52" s="72"/>
      <c r="G52" s="36"/>
      <c r="H52" s="55"/>
      <c r="I52" s="45"/>
      <c r="J52" s="45"/>
      <c r="K52" s="64" t="str">
        <f t="shared" si="1"/>
        <v/>
      </c>
      <c r="L52" s="18" t="str">
        <f t="shared" si="2"/>
        <v/>
      </c>
      <c r="M52" s="18" t="e">
        <f t="shared" si="3"/>
        <v>#VALUE!</v>
      </c>
      <c r="N52" s="18" t="e">
        <f t="shared" si="4"/>
        <v>#VALUE!</v>
      </c>
      <c r="O52" s="18" t="str">
        <f t="shared" si="5"/>
        <v/>
      </c>
      <c r="P52" s="18" t="e">
        <f t="shared" si="6"/>
        <v>#VALUE!</v>
      </c>
      <c r="Q52" s="18">
        <f t="shared" si="7"/>
        <v>0</v>
      </c>
      <c r="R52" s="18" t="e">
        <f t="shared" si="8"/>
        <v>#VALUE!</v>
      </c>
      <c r="S52" s="26" t="str">
        <f t="shared" si="9"/>
        <v>OK</v>
      </c>
      <c r="T52" s="21" t="str">
        <f>IF(V52="","",IF(Lookups!$A$16=0,"Main Site not selected",Lookups!$A$16))</f>
        <v/>
      </c>
      <c r="U52" s="21" t="str">
        <f>IF(V52="","",IF(Lookups!$A$17=0,"Main Site not selected",Lookups!$A$17))</f>
        <v/>
      </c>
      <c r="V52" s="62" t="str">
        <f t="shared" si="10"/>
        <v/>
      </c>
      <c r="W52" s="61" t="str">
        <f t="shared" si="14"/>
        <v/>
      </c>
      <c r="X52" s="61" t="str">
        <f t="shared" si="14"/>
        <v/>
      </c>
      <c r="Y52" s="62" t="str">
        <f t="shared" si="14"/>
        <v/>
      </c>
      <c r="Z52" s="62" t="str">
        <f t="shared" si="14"/>
        <v/>
      </c>
      <c r="AA52" s="62" t="str">
        <f t="shared" si="11"/>
        <v/>
      </c>
      <c r="AB52" s="62" t="str">
        <f>IFERROR(IF(V52&lt;&gt;"",IF(AA52&lt;&gt;"",VLOOKUP(AA52,'big site list'!$B$2:$C$343,2,FALSE),""),""),Preplist!$F$21)</f>
        <v/>
      </c>
      <c r="AD52" s="42">
        <v>49</v>
      </c>
      <c r="AH52" s="42" t="str">
        <f>IF(V52&lt;&gt;"",AND($W52&gt;=DATEVALUE("01/01/1920"),$W52&lt;Lookups!$A$10),"")</f>
        <v/>
      </c>
      <c r="AI52" s="42" t="str">
        <f>IF(V52&lt;&gt;"",AND($X52&gt;=DATEVALUE("01/01/2020"),$X52&lt;=Lookups!$A$10),"")</f>
        <v/>
      </c>
      <c r="AJ52" s="42" t="str">
        <f>IF(V52&lt;&gt;"",IFERROR(VLOOKUP(Y52,Lookups!$A$2:$A$6,1,FALSE),FALSE),"")</f>
        <v/>
      </c>
      <c r="AK52" s="42" t="b">
        <f t="shared" si="12"/>
        <v>1</v>
      </c>
    </row>
    <row r="53" spans="1:37" x14ac:dyDescent="0.35">
      <c r="A53" s="41"/>
      <c r="B53" s="69"/>
      <c r="C53" s="40"/>
      <c r="D53" s="71"/>
      <c r="E53" s="40"/>
      <c r="F53" s="72"/>
      <c r="G53" s="36"/>
      <c r="H53" s="55"/>
      <c r="I53" s="45"/>
      <c r="J53" s="45"/>
      <c r="K53" s="64" t="str">
        <f t="shared" si="1"/>
        <v/>
      </c>
      <c r="L53" s="18" t="str">
        <f t="shared" si="2"/>
        <v/>
      </c>
      <c r="M53" s="18" t="e">
        <f t="shared" si="3"/>
        <v>#VALUE!</v>
      </c>
      <c r="N53" s="18" t="e">
        <f t="shared" si="4"/>
        <v>#VALUE!</v>
      </c>
      <c r="O53" s="18" t="str">
        <f t="shared" si="5"/>
        <v/>
      </c>
      <c r="P53" s="18" t="e">
        <f t="shared" si="6"/>
        <v>#VALUE!</v>
      </c>
      <c r="Q53" s="18">
        <f t="shared" si="7"/>
        <v>0</v>
      </c>
      <c r="R53" s="18" t="e">
        <f t="shared" si="8"/>
        <v>#VALUE!</v>
      </c>
      <c r="S53" s="26" t="str">
        <f t="shared" si="9"/>
        <v>OK</v>
      </c>
      <c r="T53" s="21" t="str">
        <f>IF(V53="","",IF(Lookups!$A$16=0,"Main Site not selected",Lookups!$A$16))</f>
        <v/>
      </c>
      <c r="U53" s="21" t="str">
        <f>IF(V53="","",IF(Lookups!$A$17=0,"Main Site not selected",Lookups!$A$17))</f>
        <v/>
      </c>
      <c r="V53" s="62" t="str">
        <f t="shared" si="10"/>
        <v/>
      </c>
      <c r="W53" s="61" t="str">
        <f t="shared" si="14"/>
        <v/>
      </c>
      <c r="X53" s="61" t="str">
        <f t="shared" si="14"/>
        <v/>
      </c>
      <c r="Y53" s="62" t="str">
        <f t="shared" si="14"/>
        <v/>
      </c>
      <c r="Z53" s="62" t="str">
        <f t="shared" si="14"/>
        <v/>
      </c>
      <c r="AA53" s="62" t="str">
        <f t="shared" si="11"/>
        <v/>
      </c>
      <c r="AB53" s="62" t="str">
        <f>IFERROR(IF(V53&lt;&gt;"",IF(AA53&lt;&gt;"",VLOOKUP(AA53,'big site list'!$B$2:$C$343,2,FALSE),""),""),Preplist!$F$21)</f>
        <v/>
      </c>
      <c r="AD53" s="42">
        <v>50</v>
      </c>
      <c r="AH53" s="42" t="str">
        <f>IF(V53&lt;&gt;"",AND($W53&gt;=DATEVALUE("01/01/1920"),$W53&lt;Lookups!$A$10),"")</f>
        <v/>
      </c>
      <c r="AI53" s="42" t="str">
        <f>IF(V53&lt;&gt;"",AND($X53&gt;=DATEVALUE("01/01/2020"),$X53&lt;=Lookups!$A$10),"")</f>
        <v/>
      </c>
      <c r="AJ53" s="42" t="str">
        <f>IF(V53&lt;&gt;"",IFERROR(VLOOKUP(Y53,Lookups!$A$2:$A$6,1,FALSE),FALSE),"")</f>
        <v/>
      </c>
      <c r="AK53" s="42" t="b">
        <f t="shared" si="12"/>
        <v>1</v>
      </c>
    </row>
    <row r="54" spans="1:37" x14ac:dyDescent="0.35">
      <c r="A54" s="41"/>
      <c r="B54" s="69"/>
      <c r="C54" s="40"/>
      <c r="D54" s="71"/>
      <c r="E54" s="40"/>
      <c r="F54" s="72"/>
      <c r="G54" s="36"/>
      <c r="H54" s="55"/>
      <c r="I54" s="45"/>
      <c r="J54" s="45"/>
      <c r="K54" s="64" t="str">
        <f t="shared" si="1"/>
        <v/>
      </c>
      <c r="L54" s="18" t="str">
        <f t="shared" si="2"/>
        <v/>
      </c>
      <c r="M54" s="18" t="e">
        <f t="shared" si="3"/>
        <v>#VALUE!</v>
      </c>
      <c r="N54" s="18" t="e">
        <f t="shared" si="4"/>
        <v>#VALUE!</v>
      </c>
      <c r="O54" s="18" t="str">
        <f t="shared" si="5"/>
        <v/>
      </c>
      <c r="P54" s="18" t="e">
        <f t="shared" si="6"/>
        <v>#VALUE!</v>
      </c>
      <c r="Q54" s="18">
        <f t="shared" si="7"/>
        <v>0</v>
      </c>
      <c r="R54" s="18" t="e">
        <f t="shared" si="8"/>
        <v>#VALUE!</v>
      </c>
      <c r="S54" s="26" t="str">
        <f t="shared" si="9"/>
        <v>OK</v>
      </c>
      <c r="T54" s="21" t="str">
        <f>IF(V54="","",IF(Lookups!$A$16=0,"Main Site not selected",Lookups!$A$16))</f>
        <v/>
      </c>
      <c r="U54" s="21" t="str">
        <f>IF(V54="","",IF(Lookups!$A$17=0,"Main Site not selected",Lookups!$A$17))</f>
        <v/>
      </c>
      <c r="V54" s="62" t="str">
        <f t="shared" si="10"/>
        <v/>
      </c>
      <c r="W54" s="61" t="str">
        <f t="shared" si="14"/>
        <v/>
      </c>
      <c r="X54" s="61" t="str">
        <f t="shared" si="14"/>
        <v/>
      </c>
      <c r="Y54" s="62" t="str">
        <f t="shared" si="14"/>
        <v/>
      </c>
      <c r="Z54" s="62" t="str">
        <f t="shared" si="14"/>
        <v/>
      </c>
      <c r="AA54" s="62" t="str">
        <f t="shared" si="11"/>
        <v/>
      </c>
      <c r="AB54" s="62" t="str">
        <f>IFERROR(IF(V54&lt;&gt;"",IF(AA54&lt;&gt;"",VLOOKUP(AA54,'big site list'!$B$2:$C$343,2,FALSE),""),""),Preplist!$F$21)</f>
        <v/>
      </c>
      <c r="AD54" s="42">
        <v>51</v>
      </c>
      <c r="AH54" s="42" t="str">
        <f>IF(V54&lt;&gt;"",AND($W54&gt;=DATEVALUE("01/01/1920"),$W54&lt;Lookups!$A$10),"")</f>
        <v/>
      </c>
      <c r="AI54" s="42" t="str">
        <f>IF(V54&lt;&gt;"",AND($X54&gt;=DATEVALUE("01/01/2020"),$X54&lt;=Lookups!$A$10),"")</f>
        <v/>
      </c>
      <c r="AJ54" s="42" t="str">
        <f>IF(V54&lt;&gt;"",IFERROR(VLOOKUP(Y54,Lookups!$A$2:$A$6,1,FALSE),FALSE),"")</f>
        <v/>
      </c>
      <c r="AK54" s="42" t="b">
        <f t="shared" si="12"/>
        <v>1</v>
      </c>
    </row>
    <row r="55" spans="1:37" x14ac:dyDescent="0.35">
      <c r="A55" s="41"/>
      <c r="B55" s="69"/>
      <c r="C55" s="40"/>
      <c r="D55" s="71"/>
      <c r="E55" s="40"/>
      <c r="F55" s="72"/>
      <c r="G55" s="36"/>
      <c r="H55" s="55"/>
      <c r="I55" s="45"/>
      <c r="J55" s="45"/>
      <c r="K55" s="64" t="str">
        <f t="shared" si="1"/>
        <v/>
      </c>
      <c r="L55" s="18" t="str">
        <f t="shared" si="2"/>
        <v/>
      </c>
      <c r="M55" s="18" t="e">
        <f t="shared" si="3"/>
        <v>#VALUE!</v>
      </c>
      <c r="N55" s="18" t="e">
        <f t="shared" si="4"/>
        <v>#VALUE!</v>
      </c>
      <c r="O55" s="18" t="str">
        <f t="shared" si="5"/>
        <v/>
      </c>
      <c r="P55" s="18" t="e">
        <f t="shared" si="6"/>
        <v>#VALUE!</v>
      </c>
      <c r="Q55" s="18">
        <f t="shared" si="7"/>
        <v>0</v>
      </c>
      <c r="R55" s="18" t="e">
        <f t="shared" si="8"/>
        <v>#VALUE!</v>
      </c>
      <c r="S55" s="26" t="str">
        <f t="shared" si="9"/>
        <v>OK</v>
      </c>
      <c r="T55" s="21" t="str">
        <f>IF(V55="","",IF(Lookups!$A$16=0,"Main Site not selected",Lookups!$A$16))</f>
        <v/>
      </c>
      <c r="U55" s="21" t="str">
        <f>IF(V55="","",IF(Lookups!$A$17=0,"Main Site not selected",Lookups!$A$17))</f>
        <v/>
      </c>
      <c r="V55" s="62" t="str">
        <f t="shared" si="10"/>
        <v/>
      </c>
      <c r="W55" s="61" t="str">
        <f t="shared" si="14"/>
        <v/>
      </c>
      <c r="X55" s="61" t="str">
        <f t="shared" si="14"/>
        <v/>
      </c>
      <c r="Y55" s="62" t="str">
        <f t="shared" si="14"/>
        <v/>
      </c>
      <c r="Z55" s="62" t="str">
        <f t="shared" si="14"/>
        <v/>
      </c>
      <c r="AA55" s="62" t="str">
        <f t="shared" si="11"/>
        <v/>
      </c>
      <c r="AB55" s="62" t="str">
        <f>IFERROR(IF(V55&lt;&gt;"",IF(AA55&lt;&gt;"",VLOOKUP(AA55,'big site list'!$B$2:$C$343,2,FALSE),""),""),Preplist!$F$21)</f>
        <v/>
      </c>
      <c r="AD55" s="42">
        <v>52</v>
      </c>
      <c r="AH55" s="42" t="str">
        <f>IF(V55&lt;&gt;"",AND($W55&gt;=DATEVALUE("01/01/1920"),$W55&lt;Lookups!$A$10),"")</f>
        <v/>
      </c>
      <c r="AI55" s="42" t="str">
        <f>IF(V55&lt;&gt;"",AND($X55&gt;=DATEVALUE("01/01/2020"),$X55&lt;=Lookups!$A$10),"")</f>
        <v/>
      </c>
      <c r="AJ55" s="42" t="str">
        <f>IF(V55&lt;&gt;"",IFERROR(VLOOKUP(Y55,Lookups!$A$2:$A$6,1,FALSE),FALSE),"")</f>
        <v/>
      </c>
      <c r="AK55" s="42" t="b">
        <f t="shared" si="12"/>
        <v>1</v>
      </c>
    </row>
    <row r="56" spans="1:37" x14ac:dyDescent="0.35">
      <c r="A56" s="41"/>
      <c r="B56" s="69"/>
      <c r="C56" s="40"/>
      <c r="D56" s="71"/>
      <c r="E56" s="40"/>
      <c r="F56" s="72"/>
      <c r="G56" s="36"/>
      <c r="H56" s="55"/>
      <c r="I56" s="45"/>
      <c r="J56" s="45"/>
      <c r="K56" s="64" t="str">
        <f t="shared" si="1"/>
        <v/>
      </c>
      <c r="L56" s="18" t="str">
        <f t="shared" si="2"/>
        <v/>
      </c>
      <c r="M56" s="18" t="e">
        <f t="shared" si="3"/>
        <v>#VALUE!</v>
      </c>
      <c r="N56" s="18" t="e">
        <f t="shared" si="4"/>
        <v>#VALUE!</v>
      </c>
      <c r="O56" s="18" t="str">
        <f t="shared" si="5"/>
        <v/>
      </c>
      <c r="P56" s="18" t="e">
        <f t="shared" si="6"/>
        <v>#VALUE!</v>
      </c>
      <c r="Q56" s="18">
        <f t="shared" si="7"/>
        <v>0</v>
      </c>
      <c r="R56" s="18" t="e">
        <f t="shared" si="8"/>
        <v>#VALUE!</v>
      </c>
      <c r="S56" s="26" t="str">
        <f t="shared" si="9"/>
        <v>OK</v>
      </c>
      <c r="T56" s="21" t="str">
        <f>IF(V56="","",IF(Lookups!$A$16=0,"Main Site not selected",Lookups!$A$16))</f>
        <v/>
      </c>
      <c r="U56" s="21" t="str">
        <f>IF(V56="","",IF(Lookups!$A$17=0,"Main Site not selected",Lookups!$A$17))</f>
        <v/>
      </c>
      <c r="V56" s="62" t="str">
        <f t="shared" si="10"/>
        <v/>
      </c>
      <c r="W56" s="61" t="str">
        <f t="shared" si="14"/>
        <v/>
      </c>
      <c r="X56" s="61" t="str">
        <f t="shared" si="14"/>
        <v/>
      </c>
      <c r="Y56" s="62" t="str">
        <f t="shared" si="14"/>
        <v/>
      </c>
      <c r="Z56" s="62" t="str">
        <f t="shared" si="14"/>
        <v/>
      </c>
      <c r="AA56" s="62" t="str">
        <f t="shared" si="11"/>
        <v/>
      </c>
      <c r="AB56" s="62" t="str">
        <f>IFERROR(IF(V56&lt;&gt;"",IF(AA56&lt;&gt;"",VLOOKUP(AA56,'big site list'!$B$2:$C$343,2,FALSE),""),""),Preplist!$F$21)</f>
        <v/>
      </c>
      <c r="AD56" s="42">
        <v>53</v>
      </c>
      <c r="AH56" s="42" t="str">
        <f>IF(V56&lt;&gt;"",AND($W56&gt;=DATEVALUE("01/01/1920"),$W56&lt;Lookups!$A$10),"")</f>
        <v/>
      </c>
      <c r="AI56" s="42" t="str">
        <f>IF(V56&lt;&gt;"",AND($X56&gt;=DATEVALUE("01/01/2020"),$X56&lt;=Lookups!$A$10),"")</f>
        <v/>
      </c>
      <c r="AJ56" s="42" t="str">
        <f>IF(V56&lt;&gt;"",IFERROR(VLOOKUP(Y56,Lookups!$A$2:$A$6,1,FALSE),FALSE),"")</f>
        <v/>
      </c>
      <c r="AK56" s="42" t="b">
        <f t="shared" si="12"/>
        <v>1</v>
      </c>
    </row>
    <row r="57" spans="1:37" x14ac:dyDescent="0.35">
      <c r="A57" s="41"/>
      <c r="B57" s="69"/>
      <c r="C57" s="40"/>
      <c r="D57" s="71"/>
      <c r="E57" s="40"/>
      <c r="F57" s="72"/>
      <c r="G57" s="36"/>
      <c r="H57" s="55"/>
      <c r="I57" s="45"/>
      <c r="J57" s="45"/>
      <c r="K57" s="64" t="str">
        <f t="shared" si="1"/>
        <v/>
      </c>
      <c r="L57" s="18" t="str">
        <f t="shared" si="2"/>
        <v/>
      </c>
      <c r="M57" s="18" t="e">
        <f t="shared" si="3"/>
        <v>#VALUE!</v>
      </c>
      <c r="N57" s="18" t="e">
        <f t="shared" si="4"/>
        <v>#VALUE!</v>
      </c>
      <c r="O57" s="18" t="str">
        <f t="shared" si="5"/>
        <v/>
      </c>
      <c r="P57" s="18" t="e">
        <f t="shared" si="6"/>
        <v>#VALUE!</v>
      </c>
      <c r="Q57" s="18">
        <f t="shared" si="7"/>
        <v>0</v>
      </c>
      <c r="R57" s="18" t="e">
        <f t="shared" si="8"/>
        <v>#VALUE!</v>
      </c>
      <c r="S57" s="26" t="str">
        <f t="shared" si="9"/>
        <v>OK</v>
      </c>
      <c r="T57" s="21" t="str">
        <f>IF(V57="","",IF(Lookups!$A$16=0,"Main Site not selected",Lookups!$A$16))</f>
        <v/>
      </c>
      <c r="U57" s="21" t="str">
        <f>IF(V57="","",IF(Lookups!$A$17=0,"Main Site not selected",Lookups!$A$17))</f>
        <v/>
      </c>
      <c r="V57" s="62" t="str">
        <f t="shared" si="10"/>
        <v/>
      </c>
      <c r="W57" s="61" t="str">
        <f t="shared" si="14"/>
        <v/>
      </c>
      <c r="X57" s="61" t="str">
        <f t="shared" si="14"/>
        <v/>
      </c>
      <c r="Y57" s="62" t="str">
        <f t="shared" si="14"/>
        <v/>
      </c>
      <c r="Z57" s="62" t="str">
        <f t="shared" si="14"/>
        <v/>
      </c>
      <c r="AA57" s="62" t="str">
        <f t="shared" si="11"/>
        <v/>
      </c>
      <c r="AB57" s="62" t="str">
        <f>IFERROR(IF(V57&lt;&gt;"",IF(AA57&lt;&gt;"",VLOOKUP(AA57,'big site list'!$B$2:$C$343,2,FALSE),""),""),Preplist!$F$21)</f>
        <v/>
      </c>
      <c r="AD57" s="42">
        <v>54</v>
      </c>
      <c r="AH57" s="42" t="str">
        <f>IF(V57&lt;&gt;"",AND($W57&gt;=DATEVALUE("01/01/1920"),$W57&lt;Lookups!$A$10),"")</f>
        <v/>
      </c>
      <c r="AI57" s="42" t="str">
        <f>IF(V57&lt;&gt;"",AND($X57&gt;=DATEVALUE("01/01/2020"),$X57&lt;=Lookups!$A$10),"")</f>
        <v/>
      </c>
      <c r="AJ57" s="42" t="str">
        <f>IF(V57&lt;&gt;"",IFERROR(VLOOKUP(Y57,Lookups!$A$2:$A$6,1,FALSE),FALSE),"")</f>
        <v/>
      </c>
      <c r="AK57" s="42" t="b">
        <f t="shared" si="12"/>
        <v>1</v>
      </c>
    </row>
    <row r="58" spans="1:37" x14ac:dyDescent="0.35">
      <c r="A58" s="41"/>
      <c r="B58" s="69"/>
      <c r="C58" s="40"/>
      <c r="D58" s="71"/>
      <c r="E58" s="40"/>
      <c r="F58" s="72"/>
      <c r="G58" s="36"/>
      <c r="H58" s="55"/>
      <c r="I58" s="45"/>
      <c r="J58" s="45"/>
      <c r="K58" s="64" t="str">
        <f t="shared" si="1"/>
        <v/>
      </c>
      <c r="L58" s="18" t="str">
        <f t="shared" si="2"/>
        <v/>
      </c>
      <c r="M58" s="18" t="e">
        <f t="shared" si="3"/>
        <v>#VALUE!</v>
      </c>
      <c r="N58" s="18" t="e">
        <f t="shared" si="4"/>
        <v>#VALUE!</v>
      </c>
      <c r="O58" s="18" t="str">
        <f t="shared" si="5"/>
        <v/>
      </c>
      <c r="P58" s="18" t="e">
        <f t="shared" si="6"/>
        <v>#VALUE!</v>
      </c>
      <c r="Q58" s="18">
        <f t="shared" si="7"/>
        <v>0</v>
      </c>
      <c r="R58" s="18" t="e">
        <f t="shared" si="8"/>
        <v>#VALUE!</v>
      </c>
      <c r="S58" s="26" t="str">
        <f t="shared" si="9"/>
        <v>OK</v>
      </c>
      <c r="T58" s="21" t="str">
        <f>IF(V58="","",IF(Lookups!$A$16=0,"Main Site not selected",Lookups!$A$16))</f>
        <v/>
      </c>
      <c r="U58" s="21" t="str">
        <f>IF(V58="","",IF(Lookups!$A$17=0,"Main Site not selected",Lookups!$A$17))</f>
        <v/>
      </c>
      <c r="V58" s="62" t="str">
        <f t="shared" si="10"/>
        <v/>
      </c>
      <c r="W58" s="61" t="str">
        <f t="shared" si="14"/>
        <v/>
      </c>
      <c r="X58" s="61" t="str">
        <f t="shared" si="14"/>
        <v/>
      </c>
      <c r="Y58" s="62" t="str">
        <f t="shared" si="14"/>
        <v/>
      </c>
      <c r="Z58" s="62" t="str">
        <f t="shared" si="14"/>
        <v/>
      </c>
      <c r="AA58" s="62" t="str">
        <f t="shared" si="11"/>
        <v/>
      </c>
      <c r="AB58" s="62" t="str">
        <f>IFERROR(IF(V58&lt;&gt;"",IF(AA58&lt;&gt;"",VLOOKUP(AA58,'big site list'!$B$2:$C$343,2,FALSE),""),""),Preplist!$F$21)</f>
        <v/>
      </c>
      <c r="AD58" s="42">
        <v>55</v>
      </c>
      <c r="AH58" s="42" t="str">
        <f>IF(V58&lt;&gt;"",AND($W58&gt;=DATEVALUE("01/01/1920"),$W58&lt;Lookups!$A$10),"")</f>
        <v/>
      </c>
      <c r="AI58" s="42" t="str">
        <f>IF(V58&lt;&gt;"",AND($X58&gt;=DATEVALUE("01/01/2020"),$X58&lt;=Lookups!$A$10),"")</f>
        <v/>
      </c>
      <c r="AJ58" s="42" t="str">
        <f>IF(V58&lt;&gt;"",IFERROR(VLOOKUP(Y58,Lookups!$A$2:$A$6,1,FALSE),FALSE),"")</f>
        <v/>
      </c>
      <c r="AK58" s="42" t="b">
        <f t="shared" si="12"/>
        <v>1</v>
      </c>
    </row>
    <row r="59" spans="1:37" x14ac:dyDescent="0.35">
      <c r="A59" s="41"/>
      <c r="B59" s="69"/>
      <c r="C59" s="40"/>
      <c r="D59" s="71"/>
      <c r="E59" s="40"/>
      <c r="F59" s="72"/>
      <c r="G59" s="36"/>
      <c r="H59" s="55"/>
      <c r="I59" s="45"/>
      <c r="J59" s="45"/>
      <c r="K59" s="64" t="str">
        <f t="shared" si="1"/>
        <v/>
      </c>
      <c r="L59" s="18" t="str">
        <f t="shared" si="2"/>
        <v/>
      </c>
      <c r="M59" s="18" t="e">
        <f t="shared" si="3"/>
        <v>#VALUE!</v>
      </c>
      <c r="N59" s="18" t="e">
        <f t="shared" si="4"/>
        <v>#VALUE!</v>
      </c>
      <c r="O59" s="18" t="str">
        <f t="shared" si="5"/>
        <v/>
      </c>
      <c r="P59" s="18" t="e">
        <f t="shared" si="6"/>
        <v>#VALUE!</v>
      </c>
      <c r="Q59" s="18">
        <f t="shared" si="7"/>
        <v>0</v>
      </c>
      <c r="R59" s="18" t="e">
        <f t="shared" si="8"/>
        <v>#VALUE!</v>
      </c>
      <c r="S59" s="26" t="str">
        <f t="shared" si="9"/>
        <v>OK</v>
      </c>
      <c r="T59" s="21" t="str">
        <f>IF(V59="","",IF(Lookups!$A$16=0,"Main Site not selected",Lookups!$A$16))</f>
        <v/>
      </c>
      <c r="U59" s="21" t="str">
        <f>IF(V59="","",IF(Lookups!$A$17=0,"Main Site not selected",Lookups!$A$17))</f>
        <v/>
      </c>
      <c r="V59" s="62" t="str">
        <f t="shared" si="10"/>
        <v/>
      </c>
      <c r="W59" s="61" t="str">
        <f t="shared" si="14"/>
        <v/>
      </c>
      <c r="X59" s="61" t="str">
        <f t="shared" si="14"/>
        <v/>
      </c>
      <c r="Y59" s="62" t="str">
        <f t="shared" si="14"/>
        <v/>
      </c>
      <c r="Z59" s="62" t="str">
        <f t="shared" si="14"/>
        <v/>
      </c>
      <c r="AA59" s="62" t="str">
        <f t="shared" si="11"/>
        <v/>
      </c>
      <c r="AB59" s="62" t="str">
        <f>IFERROR(IF(V59&lt;&gt;"",IF(AA59&lt;&gt;"",VLOOKUP(AA59,'big site list'!$B$2:$C$343,2,FALSE),""),""),Preplist!$F$21)</f>
        <v/>
      </c>
      <c r="AD59" s="42">
        <v>56</v>
      </c>
      <c r="AH59" s="42" t="str">
        <f>IF(V59&lt;&gt;"",AND($W59&gt;=DATEVALUE("01/01/1920"),$W59&lt;Lookups!$A$10),"")</f>
        <v/>
      </c>
      <c r="AI59" s="42" t="str">
        <f>IF(V59&lt;&gt;"",AND($X59&gt;=DATEVALUE("01/01/2020"),$X59&lt;=Lookups!$A$10),"")</f>
        <v/>
      </c>
      <c r="AJ59" s="42" t="str">
        <f>IF(V59&lt;&gt;"",IFERROR(VLOOKUP(Y59,Lookups!$A$2:$A$6,1,FALSE),FALSE),"")</f>
        <v/>
      </c>
      <c r="AK59" s="42" t="b">
        <f t="shared" si="12"/>
        <v>1</v>
      </c>
    </row>
    <row r="60" spans="1:37" x14ac:dyDescent="0.35">
      <c r="A60" s="41"/>
      <c r="B60" s="69"/>
      <c r="C60" s="40"/>
      <c r="D60" s="71"/>
      <c r="E60" s="40"/>
      <c r="F60" s="72"/>
      <c r="G60" s="36"/>
      <c r="H60" s="55"/>
      <c r="I60" s="45"/>
      <c r="J60" s="45"/>
      <c r="K60" s="64" t="str">
        <f t="shared" si="1"/>
        <v/>
      </c>
      <c r="L60" s="18" t="str">
        <f t="shared" si="2"/>
        <v/>
      </c>
      <c r="M60" s="18" t="e">
        <f t="shared" si="3"/>
        <v>#VALUE!</v>
      </c>
      <c r="N60" s="18" t="e">
        <f t="shared" si="4"/>
        <v>#VALUE!</v>
      </c>
      <c r="O60" s="18" t="str">
        <f t="shared" si="5"/>
        <v/>
      </c>
      <c r="P60" s="18" t="e">
        <f t="shared" si="6"/>
        <v>#VALUE!</v>
      </c>
      <c r="Q60" s="18">
        <f t="shared" si="7"/>
        <v>0</v>
      </c>
      <c r="R60" s="18" t="e">
        <f t="shared" si="8"/>
        <v>#VALUE!</v>
      </c>
      <c r="S60" s="26" t="str">
        <f t="shared" si="9"/>
        <v>OK</v>
      </c>
      <c r="T60" s="21" t="str">
        <f>IF(V60="","",IF(Lookups!$A$16=0,"Main Site not selected",Lookups!$A$16))</f>
        <v/>
      </c>
      <c r="U60" s="21" t="str">
        <f>IF(V60="","",IF(Lookups!$A$17=0,"Main Site not selected",Lookups!$A$17))</f>
        <v/>
      </c>
      <c r="V60" s="62" t="str">
        <f t="shared" si="10"/>
        <v/>
      </c>
      <c r="W60" s="61" t="str">
        <f t="shared" si="14"/>
        <v/>
      </c>
      <c r="X60" s="61" t="str">
        <f t="shared" si="14"/>
        <v/>
      </c>
      <c r="Y60" s="62" t="str">
        <f t="shared" si="14"/>
        <v/>
      </c>
      <c r="Z60" s="62" t="str">
        <f t="shared" si="14"/>
        <v/>
      </c>
      <c r="AA60" s="62" t="str">
        <f t="shared" si="11"/>
        <v/>
      </c>
      <c r="AB60" s="62" t="str">
        <f>IFERROR(IF(V60&lt;&gt;"",IF(AA60&lt;&gt;"",VLOOKUP(AA60,'big site list'!$B$2:$C$343,2,FALSE),""),""),Preplist!$F$21)</f>
        <v/>
      </c>
      <c r="AD60" s="42">
        <v>57</v>
      </c>
      <c r="AH60" s="42" t="str">
        <f>IF(V60&lt;&gt;"",AND($W60&gt;=DATEVALUE("01/01/1920"),$W60&lt;Lookups!$A$10),"")</f>
        <v/>
      </c>
      <c r="AI60" s="42" t="str">
        <f>IF(V60&lt;&gt;"",AND($X60&gt;=DATEVALUE("01/01/2020"),$X60&lt;=Lookups!$A$10),"")</f>
        <v/>
      </c>
      <c r="AJ60" s="42" t="str">
        <f>IF(V60&lt;&gt;"",IFERROR(VLOOKUP(Y60,Lookups!$A$2:$A$6,1,FALSE),FALSE),"")</f>
        <v/>
      </c>
      <c r="AK60" s="42" t="b">
        <f t="shared" si="12"/>
        <v>1</v>
      </c>
    </row>
    <row r="61" spans="1:37" x14ac:dyDescent="0.35">
      <c r="A61" s="41"/>
      <c r="B61" s="69"/>
      <c r="C61" s="40"/>
      <c r="D61" s="71"/>
      <c r="E61" s="40"/>
      <c r="F61" s="72"/>
      <c r="G61" s="36"/>
      <c r="H61" s="55"/>
      <c r="I61" s="45"/>
      <c r="J61" s="45"/>
      <c r="K61" s="64" t="str">
        <f t="shared" si="1"/>
        <v/>
      </c>
      <c r="L61" s="18" t="str">
        <f t="shared" si="2"/>
        <v/>
      </c>
      <c r="M61" s="18" t="e">
        <f t="shared" si="3"/>
        <v>#VALUE!</v>
      </c>
      <c r="N61" s="18" t="e">
        <f t="shared" si="4"/>
        <v>#VALUE!</v>
      </c>
      <c r="O61" s="18" t="str">
        <f t="shared" si="5"/>
        <v/>
      </c>
      <c r="P61" s="18" t="e">
        <f t="shared" si="6"/>
        <v>#VALUE!</v>
      </c>
      <c r="Q61" s="18">
        <f t="shared" si="7"/>
        <v>0</v>
      </c>
      <c r="R61" s="18" t="e">
        <f t="shared" si="8"/>
        <v>#VALUE!</v>
      </c>
      <c r="S61" s="26" t="str">
        <f t="shared" si="9"/>
        <v>OK</v>
      </c>
      <c r="T61" s="21" t="str">
        <f>IF(V61="","",IF(Lookups!$A$16=0,"Main Site not selected",Lookups!$A$16))</f>
        <v/>
      </c>
      <c r="U61" s="21" t="str">
        <f>IF(V61="","",IF(Lookups!$A$17=0,"Main Site not selected",Lookups!$A$17))</f>
        <v/>
      </c>
      <c r="V61" s="62" t="str">
        <f t="shared" si="10"/>
        <v/>
      </c>
      <c r="W61" s="61" t="str">
        <f t="shared" si="14"/>
        <v/>
      </c>
      <c r="X61" s="61" t="str">
        <f t="shared" si="14"/>
        <v/>
      </c>
      <c r="Y61" s="62" t="str">
        <f t="shared" si="14"/>
        <v/>
      </c>
      <c r="Z61" s="62" t="str">
        <f t="shared" si="14"/>
        <v/>
      </c>
      <c r="AA61" s="62" t="str">
        <f t="shared" si="11"/>
        <v/>
      </c>
      <c r="AB61" s="62" t="str">
        <f>IFERROR(IF(V61&lt;&gt;"",IF(AA61&lt;&gt;"",VLOOKUP(AA61,'big site list'!$B$2:$C$343,2,FALSE),""),""),Preplist!$F$21)</f>
        <v/>
      </c>
      <c r="AD61" s="42">
        <v>58</v>
      </c>
      <c r="AH61" s="42" t="str">
        <f>IF(V61&lt;&gt;"",AND($W61&gt;=DATEVALUE("01/01/1920"),$W61&lt;Lookups!$A$10),"")</f>
        <v/>
      </c>
      <c r="AI61" s="42" t="str">
        <f>IF(V61&lt;&gt;"",AND($X61&gt;=DATEVALUE("01/01/2020"),$X61&lt;=Lookups!$A$10),"")</f>
        <v/>
      </c>
      <c r="AJ61" s="42" t="str">
        <f>IF(V61&lt;&gt;"",IFERROR(VLOOKUP(Y61,Lookups!$A$2:$A$6,1,FALSE),FALSE),"")</f>
        <v/>
      </c>
      <c r="AK61" s="42" t="b">
        <f t="shared" si="12"/>
        <v>1</v>
      </c>
    </row>
    <row r="62" spans="1:37" x14ac:dyDescent="0.35">
      <c r="A62" s="41"/>
      <c r="B62" s="69"/>
      <c r="C62" s="40"/>
      <c r="D62" s="71"/>
      <c r="E62" s="40"/>
      <c r="F62" s="72"/>
      <c r="G62" s="36"/>
      <c r="H62" s="55"/>
      <c r="I62" s="45"/>
      <c r="J62" s="45"/>
      <c r="K62" s="64" t="str">
        <f t="shared" si="1"/>
        <v/>
      </c>
      <c r="L62" s="18" t="str">
        <f t="shared" si="2"/>
        <v/>
      </c>
      <c r="M62" s="18" t="e">
        <f t="shared" si="3"/>
        <v>#VALUE!</v>
      </c>
      <c r="N62" s="18" t="e">
        <f t="shared" si="4"/>
        <v>#VALUE!</v>
      </c>
      <c r="O62" s="18" t="str">
        <f t="shared" si="5"/>
        <v/>
      </c>
      <c r="P62" s="18" t="e">
        <f t="shared" si="6"/>
        <v>#VALUE!</v>
      </c>
      <c r="Q62" s="18">
        <f t="shared" si="7"/>
        <v>0</v>
      </c>
      <c r="R62" s="18" t="e">
        <f t="shared" si="8"/>
        <v>#VALUE!</v>
      </c>
      <c r="S62" s="26" t="str">
        <f t="shared" si="9"/>
        <v>OK</v>
      </c>
      <c r="T62" s="21" t="str">
        <f>IF(V62="","",IF(Lookups!$A$16=0,"Main Site not selected",Lookups!$A$16))</f>
        <v/>
      </c>
      <c r="U62" s="21" t="str">
        <f>IF(V62="","",IF(Lookups!$A$17=0,"Main Site not selected",Lookups!$A$17))</f>
        <v/>
      </c>
      <c r="V62" s="62" t="str">
        <f t="shared" si="10"/>
        <v/>
      </c>
      <c r="W62" s="61" t="str">
        <f t="shared" si="14"/>
        <v/>
      </c>
      <c r="X62" s="61" t="str">
        <f t="shared" si="14"/>
        <v/>
      </c>
      <c r="Y62" s="62" t="str">
        <f t="shared" si="14"/>
        <v/>
      </c>
      <c r="Z62" s="62" t="str">
        <f t="shared" si="14"/>
        <v/>
      </c>
      <c r="AA62" s="62" t="str">
        <f t="shared" si="11"/>
        <v/>
      </c>
      <c r="AB62" s="62" t="str">
        <f>IFERROR(IF(V62&lt;&gt;"",IF(AA62&lt;&gt;"",VLOOKUP(AA62,'big site list'!$B$2:$C$343,2,FALSE),""),""),Preplist!$F$21)</f>
        <v/>
      </c>
      <c r="AD62" s="42">
        <v>59</v>
      </c>
      <c r="AH62" s="42" t="str">
        <f>IF(V62&lt;&gt;"",AND($W62&gt;=DATEVALUE("01/01/1920"),$W62&lt;Lookups!$A$10),"")</f>
        <v/>
      </c>
      <c r="AI62" s="42" t="str">
        <f>IF(V62&lt;&gt;"",AND($X62&gt;=DATEVALUE("01/01/2020"),$X62&lt;=Lookups!$A$10),"")</f>
        <v/>
      </c>
      <c r="AJ62" s="42" t="str">
        <f>IF(V62&lt;&gt;"",IFERROR(VLOOKUP(Y62,Lookups!$A$2:$A$6,1,FALSE),FALSE),"")</f>
        <v/>
      </c>
      <c r="AK62" s="42" t="b">
        <f t="shared" si="12"/>
        <v>1</v>
      </c>
    </row>
    <row r="63" spans="1:37" x14ac:dyDescent="0.35">
      <c r="A63" s="41"/>
      <c r="B63" s="69"/>
      <c r="C63" s="40"/>
      <c r="D63" s="71"/>
      <c r="E63" s="40"/>
      <c r="F63" s="72"/>
      <c r="G63" s="36"/>
      <c r="H63" s="55"/>
      <c r="I63" s="45"/>
      <c r="J63" s="45"/>
      <c r="K63" s="64" t="str">
        <f t="shared" si="1"/>
        <v/>
      </c>
      <c r="L63" s="18" t="str">
        <f t="shared" si="2"/>
        <v/>
      </c>
      <c r="M63" s="18" t="e">
        <f t="shared" si="3"/>
        <v>#VALUE!</v>
      </c>
      <c r="N63" s="18" t="e">
        <f t="shared" si="4"/>
        <v>#VALUE!</v>
      </c>
      <c r="O63" s="18" t="str">
        <f t="shared" si="5"/>
        <v/>
      </c>
      <c r="P63" s="18" t="e">
        <f t="shared" si="6"/>
        <v>#VALUE!</v>
      </c>
      <c r="Q63" s="18">
        <f t="shared" si="7"/>
        <v>0</v>
      </c>
      <c r="R63" s="18" t="e">
        <f t="shared" si="8"/>
        <v>#VALUE!</v>
      </c>
      <c r="S63" s="26" t="str">
        <f t="shared" si="9"/>
        <v>OK</v>
      </c>
      <c r="T63" s="21" t="str">
        <f>IF(V63="","",IF(Lookups!$A$16=0,"Main Site not selected",Lookups!$A$16))</f>
        <v/>
      </c>
      <c r="U63" s="21" t="str">
        <f>IF(V63="","",IF(Lookups!$A$17=0,"Main Site not selected",Lookups!$A$17))</f>
        <v/>
      </c>
      <c r="V63" s="62" t="str">
        <f t="shared" si="10"/>
        <v/>
      </c>
      <c r="W63" s="61" t="str">
        <f t="shared" si="14"/>
        <v/>
      </c>
      <c r="X63" s="61" t="str">
        <f t="shared" si="14"/>
        <v/>
      </c>
      <c r="Y63" s="62" t="str">
        <f t="shared" si="14"/>
        <v/>
      </c>
      <c r="Z63" s="62" t="str">
        <f t="shared" si="14"/>
        <v/>
      </c>
      <c r="AA63" s="62" t="str">
        <f t="shared" si="11"/>
        <v/>
      </c>
      <c r="AB63" s="62" t="str">
        <f>IFERROR(IF(V63&lt;&gt;"",IF(AA63&lt;&gt;"",VLOOKUP(AA63,'big site list'!$B$2:$C$343,2,FALSE),""),""),Preplist!$F$21)</f>
        <v/>
      </c>
      <c r="AD63" s="42">
        <v>60</v>
      </c>
      <c r="AH63" s="42" t="str">
        <f>IF(V63&lt;&gt;"",AND($W63&gt;=DATEVALUE("01/01/1920"),$W63&lt;Lookups!$A$10),"")</f>
        <v/>
      </c>
      <c r="AI63" s="42" t="str">
        <f>IF(V63&lt;&gt;"",AND($X63&gt;=DATEVALUE("01/01/2020"),$X63&lt;=Lookups!$A$10),"")</f>
        <v/>
      </c>
      <c r="AJ63" s="42" t="str">
        <f>IF(V63&lt;&gt;"",IFERROR(VLOOKUP(Y63,Lookups!$A$2:$A$6,1,FALSE),FALSE),"")</f>
        <v/>
      </c>
      <c r="AK63" s="42" t="b">
        <f t="shared" si="12"/>
        <v>1</v>
      </c>
    </row>
    <row r="64" spans="1:37" x14ac:dyDescent="0.35">
      <c r="A64" s="41"/>
      <c r="B64" s="69"/>
      <c r="C64" s="40"/>
      <c r="D64" s="71"/>
      <c r="E64" s="40"/>
      <c r="F64" s="72"/>
      <c r="G64" s="36"/>
      <c r="H64" s="55"/>
      <c r="I64" s="45"/>
      <c r="J64" s="45"/>
      <c r="K64" s="64" t="str">
        <f t="shared" si="1"/>
        <v/>
      </c>
      <c r="L64" s="18" t="str">
        <f t="shared" si="2"/>
        <v/>
      </c>
      <c r="M64" s="18" t="e">
        <f t="shared" si="3"/>
        <v>#VALUE!</v>
      </c>
      <c r="N64" s="18" t="e">
        <f t="shared" si="4"/>
        <v>#VALUE!</v>
      </c>
      <c r="O64" s="18" t="str">
        <f t="shared" si="5"/>
        <v/>
      </c>
      <c r="P64" s="18" t="e">
        <f t="shared" si="6"/>
        <v>#VALUE!</v>
      </c>
      <c r="Q64" s="18">
        <f t="shared" si="7"/>
        <v>0</v>
      </c>
      <c r="R64" s="18" t="e">
        <f t="shared" si="8"/>
        <v>#VALUE!</v>
      </c>
      <c r="S64" s="26" t="str">
        <f t="shared" si="9"/>
        <v>OK</v>
      </c>
      <c r="T64" s="21" t="str">
        <f>IF(V64="","",IF(Lookups!$A$16=0,"Main Site not selected",Lookups!$A$16))</f>
        <v/>
      </c>
      <c r="U64" s="21" t="str">
        <f>IF(V64="","",IF(Lookups!$A$17=0,"Main Site not selected",Lookups!$A$17))</f>
        <v/>
      </c>
      <c r="V64" s="62" t="str">
        <f t="shared" si="10"/>
        <v/>
      </c>
      <c r="W64" s="61" t="str">
        <f t="shared" si="14"/>
        <v/>
      </c>
      <c r="X64" s="61" t="str">
        <f t="shared" si="14"/>
        <v/>
      </c>
      <c r="Y64" s="62" t="str">
        <f t="shared" si="14"/>
        <v/>
      </c>
      <c r="Z64" s="62" t="str">
        <f t="shared" si="14"/>
        <v/>
      </c>
      <c r="AA64" s="62" t="str">
        <f t="shared" si="11"/>
        <v/>
      </c>
      <c r="AB64" s="62" t="str">
        <f>IFERROR(IF(V64&lt;&gt;"",IF(AA64&lt;&gt;"",VLOOKUP(AA64,'big site list'!$B$2:$C$343,2,FALSE),""),""),Preplist!$F$21)</f>
        <v/>
      </c>
      <c r="AD64" s="42">
        <v>61</v>
      </c>
      <c r="AH64" s="42" t="str">
        <f>IF(V64&lt;&gt;"",AND($W64&gt;=DATEVALUE("01/01/1920"),$W64&lt;Lookups!$A$10),"")</f>
        <v/>
      </c>
      <c r="AI64" s="42" t="str">
        <f>IF(V64&lt;&gt;"",AND($X64&gt;=DATEVALUE("01/01/2020"),$X64&lt;=Lookups!$A$10),"")</f>
        <v/>
      </c>
      <c r="AJ64" s="42" t="str">
        <f>IF(V64&lt;&gt;"",IFERROR(VLOOKUP(Y64,Lookups!$A$2:$A$6,1,FALSE),FALSE),"")</f>
        <v/>
      </c>
      <c r="AK64" s="42" t="b">
        <f t="shared" si="12"/>
        <v>1</v>
      </c>
    </row>
    <row r="65" spans="1:37" x14ac:dyDescent="0.35">
      <c r="A65" s="41"/>
      <c r="B65" s="69"/>
      <c r="C65" s="40"/>
      <c r="D65" s="71"/>
      <c r="E65" s="40"/>
      <c r="F65" s="72"/>
      <c r="G65" s="36"/>
      <c r="H65" s="55"/>
      <c r="I65" s="45"/>
      <c r="J65" s="45"/>
      <c r="K65" s="64" t="str">
        <f t="shared" si="1"/>
        <v/>
      </c>
      <c r="L65" s="18" t="str">
        <f t="shared" si="2"/>
        <v/>
      </c>
      <c r="M65" s="18" t="e">
        <f t="shared" si="3"/>
        <v>#VALUE!</v>
      </c>
      <c r="N65" s="18" t="e">
        <f t="shared" si="4"/>
        <v>#VALUE!</v>
      </c>
      <c r="O65" s="18" t="str">
        <f t="shared" si="5"/>
        <v/>
      </c>
      <c r="P65" s="18" t="e">
        <f t="shared" si="6"/>
        <v>#VALUE!</v>
      </c>
      <c r="Q65" s="18">
        <f t="shared" si="7"/>
        <v>0</v>
      </c>
      <c r="R65" s="18" t="e">
        <f t="shared" si="8"/>
        <v>#VALUE!</v>
      </c>
      <c r="S65" s="26" t="str">
        <f t="shared" si="9"/>
        <v>OK</v>
      </c>
      <c r="T65" s="21" t="str">
        <f>IF(V65="","",IF(Lookups!$A$16=0,"Main Site not selected",Lookups!$A$16))</f>
        <v/>
      </c>
      <c r="U65" s="21" t="str">
        <f>IF(V65="","",IF(Lookups!$A$17=0,"Main Site not selected",Lookups!$A$17))</f>
        <v/>
      </c>
      <c r="V65" s="62" t="str">
        <f t="shared" si="10"/>
        <v/>
      </c>
      <c r="W65" s="61" t="str">
        <f t="shared" si="14"/>
        <v/>
      </c>
      <c r="X65" s="61" t="str">
        <f t="shared" si="14"/>
        <v/>
      </c>
      <c r="Y65" s="62" t="str">
        <f t="shared" si="14"/>
        <v/>
      </c>
      <c r="Z65" s="62" t="str">
        <f t="shared" si="14"/>
        <v/>
      </c>
      <c r="AA65" s="62" t="str">
        <f t="shared" si="11"/>
        <v/>
      </c>
      <c r="AB65" s="62" t="str">
        <f>IFERROR(IF(V65&lt;&gt;"",IF(AA65&lt;&gt;"",VLOOKUP(AA65,'big site list'!$B$2:$C$343,2,FALSE),""),""),Preplist!$F$21)</f>
        <v/>
      </c>
      <c r="AD65" s="42">
        <v>62</v>
      </c>
      <c r="AH65" s="42" t="str">
        <f>IF(V65&lt;&gt;"",AND($W65&gt;=DATEVALUE("01/01/1920"),$W65&lt;Lookups!$A$10),"")</f>
        <v/>
      </c>
      <c r="AI65" s="42" t="str">
        <f>IF(V65&lt;&gt;"",AND($X65&gt;=DATEVALUE("01/01/2020"),$X65&lt;=Lookups!$A$10),"")</f>
        <v/>
      </c>
      <c r="AJ65" s="42" t="str">
        <f>IF(V65&lt;&gt;"",IFERROR(VLOOKUP(Y65,Lookups!$A$2:$A$6,1,FALSE),FALSE),"")</f>
        <v/>
      </c>
      <c r="AK65" s="42" t="b">
        <f t="shared" si="12"/>
        <v>1</v>
      </c>
    </row>
    <row r="66" spans="1:37" x14ac:dyDescent="0.35">
      <c r="A66" s="41"/>
      <c r="B66" s="69"/>
      <c r="C66" s="40"/>
      <c r="D66" s="71"/>
      <c r="E66" s="40"/>
      <c r="F66" s="72"/>
      <c r="G66" s="36"/>
      <c r="H66" s="55"/>
      <c r="I66" s="45"/>
      <c r="J66" s="45"/>
      <c r="K66" s="64" t="str">
        <f t="shared" si="1"/>
        <v/>
      </c>
      <c r="L66" s="18" t="str">
        <f t="shared" si="2"/>
        <v/>
      </c>
      <c r="M66" s="18" t="e">
        <f t="shared" si="3"/>
        <v>#VALUE!</v>
      </c>
      <c r="N66" s="18" t="e">
        <f t="shared" si="4"/>
        <v>#VALUE!</v>
      </c>
      <c r="O66" s="18" t="str">
        <f t="shared" si="5"/>
        <v/>
      </c>
      <c r="P66" s="18" t="e">
        <f t="shared" si="6"/>
        <v>#VALUE!</v>
      </c>
      <c r="Q66" s="18">
        <f t="shared" si="7"/>
        <v>0</v>
      </c>
      <c r="R66" s="18" t="e">
        <f t="shared" si="8"/>
        <v>#VALUE!</v>
      </c>
      <c r="S66" s="26" t="str">
        <f t="shared" si="9"/>
        <v>OK</v>
      </c>
      <c r="T66" s="21" t="str">
        <f>IF(V66="","",IF(Lookups!$A$16=0,"Main Site not selected",Lookups!$A$16))</f>
        <v/>
      </c>
      <c r="U66" s="21" t="str">
        <f>IF(V66="","",IF(Lookups!$A$17=0,"Main Site not selected",Lookups!$A$17))</f>
        <v/>
      </c>
      <c r="V66" s="62" t="str">
        <f t="shared" si="10"/>
        <v/>
      </c>
      <c r="W66" s="61" t="str">
        <f t="shared" si="14"/>
        <v/>
      </c>
      <c r="X66" s="61" t="str">
        <f t="shared" si="14"/>
        <v/>
      </c>
      <c r="Y66" s="62" t="str">
        <f t="shared" si="14"/>
        <v/>
      </c>
      <c r="Z66" s="62" t="str">
        <f t="shared" si="14"/>
        <v/>
      </c>
      <c r="AA66" s="62" t="str">
        <f t="shared" si="11"/>
        <v/>
      </c>
      <c r="AB66" s="62" t="str">
        <f>IFERROR(IF(V66&lt;&gt;"",IF(AA66&lt;&gt;"",VLOOKUP(AA66,'big site list'!$B$2:$C$343,2,FALSE),""),""),Preplist!$F$21)</f>
        <v/>
      </c>
      <c r="AD66" s="42">
        <v>63</v>
      </c>
      <c r="AH66" s="42" t="str">
        <f>IF(V66&lt;&gt;"",AND($W66&gt;=DATEVALUE("01/01/1920"),$W66&lt;Lookups!$A$10),"")</f>
        <v/>
      </c>
      <c r="AI66" s="42" t="str">
        <f>IF(V66&lt;&gt;"",AND($X66&gt;=DATEVALUE("01/01/2020"),$X66&lt;=Lookups!$A$10),"")</f>
        <v/>
      </c>
      <c r="AJ66" s="42" t="str">
        <f>IF(V66&lt;&gt;"",IFERROR(VLOOKUP(Y66,Lookups!$A$2:$A$6,1,FALSE),FALSE),"")</f>
        <v/>
      </c>
      <c r="AK66" s="42" t="b">
        <f t="shared" si="12"/>
        <v>1</v>
      </c>
    </row>
    <row r="67" spans="1:37" x14ac:dyDescent="0.35">
      <c r="A67" s="41"/>
      <c r="B67" s="69"/>
      <c r="C67" s="40"/>
      <c r="D67" s="71"/>
      <c r="E67" s="40"/>
      <c r="F67" s="72"/>
      <c r="G67" s="36"/>
      <c r="H67" s="55"/>
      <c r="I67" s="45"/>
      <c r="J67" s="45"/>
      <c r="K67" s="64" t="str">
        <f t="shared" si="1"/>
        <v/>
      </c>
      <c r="L67" s="18" t="str">
        <f t="shared" si="2"/>
        <v/>
      </c>
      <c r="M67" s="18" t="e">
        <f t="shared" si="3"/>
        <v>#VALUE!</v>
      </c>
      <c r="N67" s="18" t="e">
        <f t="shared" si="4"/>
        <v>#VALUE!</v>
      </c>
      <c r="O67" s="18" t="str">
        <f t="shared" si="5"/>
        <v/>
      </c>
      <c r="P67" s="18" t="e">
        <f t="shared" si="6"/>
        <v>#VALUE!</v>
      </c>
      <c r="Q67" s="18">
        <f t="shared" si="7"/>
        <v>0</v>
      </c>
      <c r="R67" s="18" t="e">
        <f t="shared" si="8"/>
        <v>#VALUE!</v>
      </c>
      <c r="S67" s="26" t="str">
        <f t="shared" si="9"/>
        <v>OK</v>
      </c>
      <c r="T67" s="21" t="str">
        <f>IF(V67="","",IF(Lookups!$A$16=0,"Main Site not selected",Lookups!$A$16))</f>
        <v/>
      </c>
      <c r="U67" s="21" t="str">
        <f>IF(V67="","",IF(Lookups!$A$17=0,"Main Site not selected",Lookups!$A$17))</f>
        <v/>
      </c>
      <c r="V67" s="62" t="str">
        <f t="shared" si="10"/>
        <v/>
      </c>
      <c r="W67" s="61" t="str">
        <f t="shared" si="14"/>
        <v/>
      </c>
      <c r="X67" s="61" t="str">
        <f t="shared" si="14"/>
        <v/>
      </c>
      <c r="Y67" s="62" t="str">
        <f t="shared" si="14"/>
        <v/>
      </c>
      <c r="Z67" s="62" t="str">
        <f t="shared" si="14"/>
        <v/>
      </c>
      <c r="AA67" s="62" t="str">
        <f t="shared" si="11"/>
        <v/>
      </c>
      <c r="AB67" s="62" t="str">
        <f>IFERROR(IF(V67&lt;&gt;"",IF(AA67&lt;&gt;"",VLOOKUP(AA67,'big site list'!$B$2:$C$343,2,FALSE),""),""),Preplist!$F$21)</f>
        <v/>
      </c>
      <c r="AD67" s="42">
        <v>64</v>
      </c>
      <c r="AH67" s="42" t="str">
        <f>IF(V67&lt;&gt;"",AND($W67&gt;=DATEVALUE("01/01/1920"),$W67&lt;Lookups!$A$10),"")</f>
        <v/>
      </c>
      <c r="AI67" s="42" t="str">
        <f>IF(V67&lt;&gt;"",AND($X67&gt;=DATEVALUE("01/01/2020"),$X67&lt;=Lookups!$A$10),"")</f>
        <v/>
      </c>
      <c r="AJ67" s="42" t="str">
        <f>IF(V67&lt;&gt;"",IFERROR(VLOOKUP(Y67,Lookups!$A$2:$A$6,1,FALSE),FALSE),"")</f>
        <v/>
      </c>
      <c r="AK67" s="42" t="b">
        <f t="shared" si="12"/>
        <v>1</v>
      </c>
    </row>
    <row r="68" spans="1:37" x14ac:dyDescent="0.35">
      <c r="A68" s="41"/>
      <c r="B68" s="69"/>
      <c r="C68" s="40"/>
      <c r="D68" s="71"/>
      <c r="E68" s="40"/>
      <c r="F68" s="72"/>
      <c r="G68" s="36"/>
      <c r="H68" s="55"/>
      <c r="I68" s="45"/>
      <c r="J68" s="45"/>
      <c r="K68" s="64" t="str">
        <f t="shared" si="1"/>
        <v/>
      </c>
      <c r="L68" s="18" t="str">
        <f t="shared" si="2"/>
        <v/>
      </c>
      <c r="M68" s="18" t="e">
        <f t="shared" si="3"/>
        <v>#VALUE!</v>
      </c>
      <c r="N68" s="18" t="e">
        <f t="shared" si="4"/>
        <v>#VALUE!</v>
      </c>
      <c r="O68" s="18" t="str">
        <f t="shared" si="5"/>
        <v/>
      </c>
      <c r="P68" s="18" t="e">
        <f t="shared" si="6"/>
        <v>#VALUE!</v>
      </c>
      <c r="Q68" s="18">
        <f t="shared" si="7"/>
        <v>0</v>
      </c>
      <c r="R68" s="18" t="e">
        <f t="shared" si="8"/>
        <v>#VALUE!</v>
      </c>
      <c r="S68" s="26" t="str">
        <f t="shared" si="9"/>
        <v>OK</v>
      </c>
      <c r="T68" s="21" t="str">
        <f>IF(V68="","",IF(Lookups!$A$16=0,"Main Site not selected",Lookups!$A$16))</f>
        <v/>
      </c>
      <c r="U68" s="21" t="str">
        <f>IF(V68="","",IF(Lookups!$A$17=0,"Main Site not selected",Lookups!$A$17))</f>
        <v/>
      </c>
      <c r="V68" s="62" t="str">
        <f t="shared" si="10"/>
        <v/>
      </c>
      <c r="W68" s="61" t="str">
        <f t="shared" ref="W68:Y87" si="15">IF(INDEX($A$4:$H$258,$AD68,W$3)="","",INDEX($A$4:$H$258,$AD68,W$3))</f>
        <v/>
      </c>
      <c r="X68" s="61" t="str">
        <f t="shared" si="15"/>
        <v/>
      </c>
      <c r="Y68" s="62" t="str">
        <f t="shared" si="15"/>
        <v/>
      </c>
      <c r="Z68" s="62" t="str">
        <f t="shared" ref="Z68:Z131" si="16">IF(INDEX($A$4:$H$258,$AD68,Z$3)="","",INDEX($A$4:$H$258,$AD68,Z$3))</f>
        <v/>
      </c>
      <c r="AA68" s="62" t="str">
        <f t="shared" si="11"/>
        <v/>
      </c>
      <c r="AB68" s="62" t="str">
        <f>IFERROR(IF(V68&lt;&gt;"",IF(AA68&lt;&gt;"",VLOOKUP(AA68,'big site list'!$B$2:$C$343,2,FALSE),""),""),Preplist!$F$21)</f>
        <v/>
      </c>
      <c r="AD68" s="42">
        <v>65</v>
      </c>
      <c r="AH68" s="42" t="str">
        <f>IF(V68&lt;&gt;"",AND($W68&gt;=DATEVALUE("01/01/1920"),$W68&lt;Lookups!$A$10),"")</f>
        <v/>
      </c>
      <c r="AI68" s="42" t="str">
        <f>IF(V68&lt;&gt;"",AND($X68&gt;=DATEVALUE("01/01/2020"),$X68&lt;=Lookups!$A$10),"")</f>
        <v/>
      </c>
      <c r="AJ68" s="42" t="str">
        <f>IF(V68&lt;&gt;"",IFERROR(VLOOKUP(Y68,Lookups!$A$2:$A$6,1,FALSE),FALSE),"")</f>
        <v/>
      </c>
      <c r="AK68" s="42" t="b">
        <f t="shared" si="12"/>
        <v>1</v>
      </c>
    </row>
    <row r="69" spans="1:37" x14ac:dyDescent="0.35">
      <c r="A69" s="41"/>
      <c r="B69" s="69"/>
      <c r="C69" s="40"/>
      <c r="D69" s="71"/>
      <c r="E69" s="40"/>
      <c r="F69" s="72"/>
      <c r="G69" s="36"/>
      <c r="H69" s="55"/>
      <c r="I69" s="45"/>
      <c r="J69" s="45"/>
      <c r="K69" s="64" t="str">
        <f t="shared" ref="K69:K132" si="17">SUBSTITUTE(IF(INDEX($A$4:$H$258,$AD69,1)="","",INDEX($A$4:$H$258,$AD69,1))," ","")</f>
        <v/>
      </c>
      <c r="L69" s="18" t="str">
        <f t="shared" ref="L69:L132" si="18">LEFT(V69,9)</f>
        <v/>
      </c>
      <c r="M69" s="18" t="e">
        <f t="shared" ref="M69:M132" si="19">MOD(MID(L69,1,1)*10+MID(L69,2,1)*9+MID(L69,3,1)*8+MID(L69,4,1)*7+MID(L69,5,1)*6+MID(L69,6,1)*5+MID(L69,7,1)*4+MID(L69,8,1)*3+MID(L69,9,1)*2,11)</f>
        <v>#VALUE!</v>
      </c>
      <c r="N69" s="18" t="e">
        <f t="shared" ref="N69:N132" si="20">IF(M69=0, 0,IF(M69=1,"N/A",11-M69))</f>
        <v>#VALUE!</v>
      </c>
      <c r="O69" s="18" t="str">
        <f t="shared" ref="O69:O132" si="21">RIGHT(V69,1)</f>
        <v/>
      </c>
      <c r="P69" s="18" t="e">
        <f t="shared" ref="P69:P132" si="22">AND(N69=VALUE(O69))</f>
        <v>#VALUE!</v>
      </c>
      <c r="Q69" s="18">
        <f t="shared" ref="Q69:Q132" si="23">LEN(V69)</f>
        <v>0</v>
      </c>
      <c r="R69" s="18" t="e">
        <f t="shared" ref="R69:R132" si="24">AND(P69=TRUE,Q69=10)</f>
        <v>#VALUE!</v>
      </c>
      <c r="S69" s="26" t="str">
        <f t="shared" ref="S69:S132" si="25">IF(Q69=0,"OK",IFERROR(R69,FALSE))</f>
        <v>OK</v>
      </c>
      <c r="T69" s="21" t="str">
        <f>IF(V69="","",IF(Lookups!$A$16=0,"Main Site not selected",Lookups!$A$16))</f>
        <v/>
      </c>
      <c r="U69" s="21" t="str">
        <f>IF(V69="","",IF(Lookups!$A$17=0,"Main Site not selected",Lookups!$A$17))</f>
        <v/>
      </c>
      <c r="V69" s="62" t="str">
        <f t="shared" ref="V69:V132" si="26">IF(K69="","",K69)</f>
        <v/>
      </c>
      <c r="W69" s="61" t="str">
        <f t="shared" si="15"/>
        <v/>
      </c>
      <c r="X69" s="61" t="str">
        <f t="shared" si="15"/>
        <v/>
      </c>
      <c r="Y69" s="62" t="str">
        <f t="shared" si="15"/>
        <v/>
      </c>
      <c r="Z69" s="62" t="str">
        <f t="shared" si="16"/>
        <v/>
      </c>
      <c r="AA69" s="62" t="str">
        <f t="shared" ref="AA69:AA132" si="27">IF(V69&lt;&gt;"",Z69,"")</f>
        <v/>
      </c>
      <c r="AB69" s="62" t="str">
        <f>IFERROR(IF(V69&lt;&gt;"",IF(AA69&lt;&gt;"",VLOOKUP(AA69,'big site list'!$B$2:$C$343,2,FALSE),""),""),Preplist!$F$21)</f>
        <v/>
      </c>
      <c r="AD69" s="42">
        <v>66</v>
      </c>
      <c r="AH69" s="42" t="str">
        <f>IF(V69&lt;&gt;"",AND($W69&gt;=DATEVALUE("01/01/1920"),$W69&lt;Lookups!$A$10),"")</f>
        <v/>
      </c>
      <c r="AI69" s="42" t="str">
        <f>IF(V69&lt;&gt;"",AND($X69&gt;=DATEVALUE("01/01/2020"),$X69&lt;=Lookups!$A$10),"")</f>
        <v/>
      </c>
      <c r="AJ69" s="42" t="str">
        <f>IF(V69&lt;&gt;"",IFERROR(VLOOKUP(Y69,Lookups!$A$2:$A$6,1,FALSE),FALSE),"")</f>
        <v/>
      </c>
      <c r="AK69" s="42" t="b">
        <f t="shared" ref="AK69:AK132" si="28">IF(AJ69&lt;&gt;FALSE,TRUE)</f>
        <v>1</v>
      </c>
    </row>
    <row r="70" spans="1:37" x14ac:dyDescent="0.35">
      <c r="A70" s="41"/>
      <c r="B70" s="69"/>
      <c r="C70" s="40"/>
      <c r="D70" s="71"/>
      <c r="E70" s="40"/>
      <c r="F70" s="72"/>
      <c r="G70" s="36"/>
      <c r="H70" s="55"/>
      <c r="I70" s="45"/>
      <c r="J70" s="45"/>
      <c r="K70" s="64" t="str">
        <f t="shared" si="17"/>
        <v/>
      </c>
      <c r="L70" s="18" t="str">
        <f t="shared" si="18"/>
        <v/>
      </c>
      <c r="M70" s="18" t="e">
        <f t="shared" si="19"/>
        <v>#VALUE!</v>
      </c>
      <c r="N70" s="18" t="e">
        <f t="shared" si="20"/>
        <v>#VALUE!</v>
      </c>
      <c r="O70" s="18" t="str">
        <f t="shared" si="21"/>
        <v/>
      </c>
      <c r="P70" s="18" t="e">
        <f t="shared" si="22"/>
        <v>#VALUE!</v>
      </c>
      <c r="Q70" s="18">
        <f t="shared" si="23"/>
        <v>0</v>
      </c>
      <c r="R70" s="18" t="e">
        <f t="shared" si="24"/>
        <v>#VALUE!</v>
      </c>
      <c r="S70" s="26" t="str">
        <f t="shared" si="25"/>
        <v>OK</v>
      </c>
      <c r="T70" s="21" t="str">
        <f>IF(V70="","",IF(Lookups!$A$16=0,"Main Site not selected",Lookups!$A$16))</f>
        <v/>
      </c>
      <c r="U70" s="21" t="str">
        <f>IF(V70="","",IF(Lookups!$A$17=0,"Main Site not selected",Lookups!$A$17))</f>
        <v/>
      </c>
      <c r="V70" s="62" t="str">
        <f t="shared" si="26"/>
        <v/>
      </c>
      <c r="W70" s="61" t="str">
        <f t="shared" si="15"/>
        <v/>
      </c>
      <c r="X70" s="61" t="str">
        <f t="shared" si="15"/>
        <v/>
      </c>
      <c r="Y70" s="62" t="str">
        <f t="shared" si="15"/>
        <v/>
      </c>
      <c r="Z70" s="62" t="str">
        <f t="shared" si="16"/>
        <v/>
      </c>
      <c r="AA70" s="62" t="str">
        <f t="shared" si="27"/>
        <v/>
      </c>
      <c r="AB70" s="62" t="str">
        <f>IFERROR(IF(V70&lt;&gt;"",IF(AA70&lt;&gt;"",VLOOKUP(AA70,'big site list'!$B$2:$C$343,2,FALSE),""),""),Preplist!$F$21)</f>
        <v/>
      </c>
      <c r="AD70" s="42">
        <v>67</v>
      </c>
      <c r="AH70" s="42" t="str">
        <f>IF(V70&lt;&gt;"",AND($W70&gt;=DATEVALUE("01/01/1920"),$W70&lt;Lookups!$A$10),"")</f>
        <v/>
      </c>
      <c r="AI70" s="42" t="str">
        <f>IF(V70&lt;&gt;"",AND($X70&gt;=DATEVALUE("01/01/2020"),$X70&lt;=Lookups!$A$10),"")</f>
        <v/>
      </c>
      <c r="AJ70" s="42" t="str">
        <f>IF(V70&lt;&gt;"",IFERROR(VLOOKUP(Y70,Lookups!$A$2:$A$6,1,FALSE),FALSE),"")</f>
        <v/>
      </c>
      <c r="AK70" s="42" t="b">
        <f t="shared" si="28"/>
        <v>1</v>
      </c>
    </row>
    <row r="71" spans="1:37" x14ac:dyDescent="0.35">
      <c r="A71" s="41"/>
      <c r="B71" s="69"/>
      <c r="C71" s="40"/>
      <c r="D71" s="71"/>
      <c r="E71" s="40"/>
      <c r="F71" s="72"/>
      <c r="G71" s="36"/>
      <c r="H71" s="55"/>
      <c r="I71" s="45"/>
      <c r="J71" s="45"/>
      <c r="K71" s="64" t="str">
        <f t="shared" si="17"/>
        <v/>
      </c>
      <c r="L71" s="18" t="str">
        <f t="shared" si="18"/>
        <v/>
      </c>
      <c r="M71" s="18" t="e">
        <f t="shared" si="19"/>
        <v>#VALUE!</v>
      </c>
      <c r="N71" s="18" t="e">
        <f t="shared" si="20"/>
        <v>#VALUE!</v>
      </c>
      <c r="O71" s="18" t="str">
        <f t="shared" si="21"/>
        <v/>
      </c>
      <c r="P71" s="18" t="e">
        <f t="shared" si="22"/>
        <v>#VALUE!</v>
      </c>
      <c r="Q71" s="18">
        <f t="shared" si="23"/>
        <v>0</v>
      </c>
      <c r="R71" s="18" t="e">
        <f t="shared" si="24"/>
        <v>#VALUE!</v>
      </c>
      <c r="S71" s="26" t="str">
        <f t="shared" si="25"/>
        <v>OK</v>
      </c>
      <c r="T71" s="21" t="str">
        <f>IF(V71="","",IF(Lookups!$A$16=0,"Main Site not selected",Lookups!$A$16))</f>
        <v/>
      </c>
      <c r="U71" s="21" t="str">
        <f>IF(V71="","",IF(Lookups!$A$17=0,"Main Site not selected",Lookups!$A$17))</f>
        <v/>
      </c>
      <c r="V71" s="62" t="str">
        <f t="shared" si="26"/>
        <v/>
      </c>
      <c r="W71" s="61" t="str">
        <f t="shared" si="15"/>
        <v/>
      </c>
      <c r="X71" s="61" t="str">
        <f t="shared" si="15"/>
        <v/>
      </c>
      <c r="Y71" s="62" t="str">
        <f t="shared" si="15"/>
        <v/>
      </c>
      <c r="Z71" s="62" t="str">
        <f t="shared" si="16"/>
        <v/>
      </c>
      <c r="AA71" s="62" t="str">
        <f t="shared" si="27"/>
        <v/>
      </c>
      <c r="AB71" s="62" t="str">
        <f>IFERROR(IF(V71&lt;&gt;"",IF(AA71&lt;&gt;"",VLOOKUP(AA71,'big site list'!$B$2:$C$343,2,FALSE),""),""),Preplist!$F$21)</f>
        <v/>
      </c>
      <c r="AD71" s="42">
        <v>68</v>
      </c>
      <c r="AH71" s="42" t="str">
        <f>IF(V71&lt;&gt;"",AND($W71&gt;=DATEVALUE("01/01/1920"),$W71&lt;Lookups!$A$10),"")</f>
        <v/>
      </c>
      <c r="AI71" s="42" t="str">
        <f>IF(V71&lt;&gt;"",AND($X71&gt;=DATEVALUE("01/01/2020"),$X71&lt;=Lookups!$A$10),"")</f>
        <v/>
      </c>
      <c r="AJ71" s="42" t="str">
        <f>IF(V71&lt;&gt;"",IFERROR(VLOOKUP(Y71,Lookups!$A$2:$A$6,1,FALSE),FALSE),"")</f>
        <v/>
      </c>
      <c r="AK71" s="42" t="b">
        <f t="shared" si="28"/>
        <v>1</v>
      </c>
    </row>
    <row r="72" spans="1:37" x14ac:dyDescent="0.35">
      <c r="A72" s="41"/>
      <c r="B72" s="69"/>
      <c r="C72" s="40"/>
      <c r="D72" s="71"/>
      <c r="E72" s="40"/>
      <c r="F72" s="72"/>
      <c r="G72" s="36"/>
      <c r="H72" s="55"/>
      <c r="I72" s="45"/>
      <c r="J72" s="45"/>
      <c r="K72" s="64" t="str">
        <f t="shared" si="17"/>
        <v/>
      </c>
      <c r="L72" s="18" t="str">
        <f t="shared" si="18"/>
        <v/>
      </c>
      <c r="M72" s="18" t="e">
        <f t="shared" si="19"/>
        <v>#VALUE!</v>
      </c>
      <c r="N72" s="18" t="e">
        <f t="shared" si="20"/>
        <v>#VALUE!</v>
      </c>
      <c r="O72" s="18" t="str">
        <f t="shared" si="21"/>
        <v/>
      </c>
      <c r="P72" s="18" t="e">
        <f t="shared" si="22"/>
        <v>#VALUE!</v>
      </c>
      <c r="Q72" s="18">
        <f t="shared" si="23"/>
        <v>0</v>
      </c>
      <c r="R72" s="18" t="e">
        <f t="shared" si="24"/>
        <v>#VALUE!</v>
      </c>
      <c r="S72" s="26" t="str">
        <f t="shared" si="25"/>
        <v>OK</v>
      </c>
      <c r="T72" s="21" t="str">
        <f>IF(V72="","",IF(Lookups!$A$16=0,"Main Site not selected",Lookups!$A$16))</f>
        <v/>
      </c>
      <c r="U72" s="21" t="str">
        <f>IF(V72="","",IF(Lookups!$A$17=0,"Main Site not selected",Lookups!$A$17))</f>
        <v/>
      </c>
      <c r="V72" s="62" t="str">
        <f t="shared" si="26"/>
        <v/>
      </c>
      <c r="W72" s="61" t="str">
        <f t="shared" si="15"/>
        <v/>
      </c>
      <c r="X72" s="61" t="str">
        <f t="shared" si="15"/>
        <v/>
      </c>
      <c r="Y72" s="62" t="str">
        <f t="shared" si="15"/>
        <v/>
      </c>
      <c r="Z72" s="62" t="str">
        <f t="shared" si="16"/>
        <v/>
      </c>
      <c r="AA72" s="62" t="str">
        <f t="shared" si="27"/>
        <v/>
      </c>
      <c r="AB72" s="62" t="str">
        <f>IFERROR(IF(V72&lt;&gt;"",IF(AA72&lt;&gt;"",VLOOKUP(AA72,'big site list'!$B$2:$C$343,2,FALSE),""),""),Preplist!$F$21)</f>
        <v/>
      </c>
      <c r="AD72" s="42">
        <v>69</v>
      </c>
      <c r="AH72" s="42" t="str">
        <f>IF(V72&lt;&gt;"",AND($W72&gt;=DATEVALUE("01/01/1920"),$W72&lt;Lookups!$A$10),"")</f>
        <v/>
      </c>
      <c r="AI72" s="42" t="str">
        <f>IF(V72&lt;&gt;"",AND($X72&gt;=DATEVALUE("01/01/2020"),$X72&lt;=Lookups!$A$10),"")</f>
        <v/>
      </c>
      <c r="AJ72" s="42" t="str">
        <f>IF(V72&lt;&gt;"",IFERROR(VLOOKUP(Y72,Lookups!$A$2:$A$6,1,FALSE),FALSE),"")</f>
        <v/>
      </c>
      <c r="AK72" s="42" t="b">
        <f t="shared" si="28"/>
        <v>1</v>
      </c>
    </row>
    <row r="73" spans="1:37" x14ac:dyDescent="0.35">
      <c r="A73" s="41"/>
      <c r="B73" s="69"/>
      <c r="C73" s="40"/>
      <c r="D73" s="71"/>
      <c r="E73" s="40"/>
      <c r="F73" s="72"/>
      <c r="G73" s="36"/>
      <c r="H73" s="55"/>
      <c r="I73" s="45"/>
      <c r="J73" s="45"/>
      <c r="K73" s="64" t="str">
        <f t="shared" si="17"/>
        <v/>
      </c>
      <c r="L73" s="18" t="str">
        <f t="shared" si="18"/>
        <v/>
      </c>
      <c r="M73" s="18" t="e">
        <f t="shared" si="19"/>
        <v>#VALUE!</v>
      </c>
      <c r="N73" s="18" t="e">
        <f t="shared" si="20"/>
        <v>#VALUE!</v>
      </c>
      <c r="O73" s="18" t="str">
        <f t="shared" si="21"/>
        <v/>
      </c>
      <c r="P73" s="18" t="e">
        <f t="shared" si="22"/>
        <v>#VALUE!</v>
      </c>
      <c r="Q73" s="18">
        <f t="shared" si="23"/>
        <v>0</v>
      </c>
      <c r="R73" s="18" t="e">
        <f t="shared" si="24"/>
        <v>#VALUE!</v>
      </c>
      <c r="S73" s="26" t="str">
        <f t="shared" si="25"/>
        <v>OK</v>
      </c>
      <c r="T73" s="21" t="str">
        <f>IF(V73="","",IF(Lookups!$A$16=0,"Main Site not selected",Lookups!$A$16))</f>
        <v/>
      </c>
      <c r="U73" s="21" t="str">
        <f>IF(V73="","",IF(Lookups!$A$17=0,"Main Site not selected",Lookups!$A$17))</f>
        <v/>
      </c>
      <c r="V73" s="62" t="str">
        <f t="shared" si="26"/>
        <v/>
      </c>
      <c r="W73" s="61" t="str">
        <f t="shared" si="15"/>
        <v/>
      </c>
      <c r="X73" s="61" t="str">
        <f t="shared" si="15"/>
        <v/>
      </c>
      <c r="Y73" s="62" t="str">
        <f t="shared" si="15"/>
        <v/>
      </c>
      <c r="Z73" s="62" t="str">
        <f t="shared" si="16"/>
        <v/>
      </c>
      <c r="AA73" s="62" t="str">
        <f t="shared" si="27"/>
        <v/>
      </c>
      <c r="AB73" s="62" t="str">
        <f>IFERROR(IF(V73&lt;&gt;"",IF(AA73&lt;&gt;"",VLOOKUP(AA73,'big site list'!$B$2:$C$343,2,FALSE),""),""),Preplist!$F$21)</f>
        <v/>
      </c>
      <c r="AD73" s="42">
        <v>70</v>
      </c>
      <c r="AH73" s="42" t="str">
        <f>IF(V73&lt;&gt;"",AND($W73&gt;=DATEVALUE("01/01/1920"),$W73&lt;Lookups!$A$10),"")</f>
        <v/>
      </c>
      <c r="AI73" s="42" t="str">
        <f>IF(V73&lt;&gt;"",AND($X73&gt;=DATEVALUE("01/01/2020"),$X73&lt;=Lookups!$A$10),"")</f>
        <v/>
      </c>
      <c r="AJ73" s="42" t="str">
        <f>IF(V73&lt;&gt;"",IFERROR(VLOOKUP(Y73,Lookups!$A$2:$A$6,1,FALSE),FALSE),"")</f>
        <v/>
      </c>
      <c r="AK73" s="42" t="b">
        <f t="shared" si="28"/>
        <v>1</v>
      </c>
    </row>
    <row r="74" spans="1:37" x14ac:dyDescent="0.35">
      <c r="A74" s="41"/>
      <c r="B74" s="69"/>
      <c r="C74" s="40"/>
      <c r="D74" s="71"/>
      <c r="E74" s="40"/>
      <c r="F74" s="72"/>
      <c r="G74" s="36"/>
      <c r="H74" s="55"/>
      <c r="I74" s="45"/>
      <c r="J74" s="45"/>
      <c r="K74" s="64" t="str">
        <f t="shared" si="17"/>
        <v/>
      </c>
      <c r="L74" s="18" t="str">
        <f t="shared" si="18"/>
        <v/>
      </c>
      <c r="M74" s="18" t="e">
        <f t="shared" si="19"/>
        <v>#VALUE!</v>
      </c>
      <c r="N74" s="18" t="e">
        <f t="shared" si="20"/>
        <v>#VALUE!</v>
      </c>
      <c r="O74" s="18" t="str">
        <f t="shared" si="21"/>
        <v/>
      </c>
      <c r="P74" s="18" t="e">
        <f t="shared" si="22"/>
        <v>#VALUE!</v>
      </c>
      <c r="Q74" s="18">
        <f t="shared" si="23"/>
        <v>0</v>
      </c>
      <c r="R74" s="18" t="e">
        <f t="shared" si="24"/>
        <v>#VALUE!</v>
      </c>
      <c r="S74" s="26" t="str">
        <f t="shared" si="25"/>
        <v>OK</v>
      </c>
      <c r="T74" s="21" t="str">
        <f>IF(V74="","",IF(Lookups!$A$16=0,"Main Site not selected",Lookups!$A$16))</f>
        <v/>
      </c>
      <c r="U74" s="21" t="str">
        <f>IF(V74="","",IF(Lookups!$A$17=0,"Main Site not selected",Lookups!$A$17))</f>
        <v/>
      </c>
      <c r="V74" s="62" t="str">
        <f t="shared" si="26"/>
        <v/>
      </c>
      <c r="W74" s="61" t="str">
        <f t="shared" si="15"/>
        <v/>
      </c>
      <c r="X74" s="61" t="str">
        <f t="shared" si="15"/>
        <v/>
      </c>
      <c r="Y74" s="62" t="str">
        <f t="shared" si="15"/>
        <v/>
      </c>
      <c r="Z74" s="62" t="str">
        <f t="shared" si="16"/>
        <v/>
      </c>
      <c r="AA74" s="62" t="str">
        <f t="shared" si="27"/>
        <v/>
      </c>
      <c r="AB74" s="62" t="str">
        <f>IFERROR(IF(V74&lt;&gt;"",IF(AA74&lt;&gt;"",VLOOKUP(AA74,'big site list'!$B$2:$C$343,2,FALSE),""),""),Preplist!$F$21)</f>
        <v/>
      </c>
      <c r="AD74" s="42">
        <v>71</v>
      </c>
      <c r="AH74" s="42" t="str">
        <f>IF(V74&lt;&gt;"",AND($W74&gt;=DATEVALUE("01/01/1920"),$W74&lt;Lookups!$A$10),"")</f>
        <v/>
      </c>
      <c r="AI74" s="42" t="str">
        <f>IF(V74&lt;&gt;"",AND($X74&gt;=DATEVALUE("01/01/2020"),$X74&lt;=Lookups!$A$10),"")</f>
        <v/>
      </c>
      <c r="AJ74" s="42" t="str">
        <f>IF(V74&lt;&gt;"",IFERROR(VLOOKUP(Y74,Lookups!$A$2:$A$6,1,FALSE),FALSE),"")</f>
        <v/>
      </c>
      <c r="AK74" s="42" t="b">
        <f t="shared" si="28"/>
        <v>1</v>
      </c>
    </row>
    <row r="75" spans="1:37" x14ac:dyDescent="0.35">
      <c r="A75" s="41"/>
      <c r="B75" s="69"/>
      <c r="C75" s="40"/>
      <c r="D75" s="71"/>
      <c r="E75" s="40"/>
      <c r="F75" s="72"/>
      <c r="G75" s="36"/>
      <c r="H75" s="55"/>
      <c r="I75" s="45"/>
      <c r="J75" s="45"/>
      <c r="K75" s="64" t="str">
        <f t="shared" si="17"/>
        <v/>
      </c>
      <c r="L75" s="18" t="str">
        <f t="shared" si="18"/>
        <v/>
      </c>
      <c r="M75" s="18" t="e">
        <f t="shared" si="19"/>
        <v>#VALUE!</v>
      </c>
      <c r="N75" s="18" t="e">
        <f t="shared" si="20"/>
        <v>#VALUE!</v>
      </c>
      <c r="O75" s="18" t="str">
        <f t="shared" si="21"/>
        <v/>
      </c>
      <c r="P75" s="18" t="e">
        <f t="shared" si="22"/>
        <v>#VALUE!</v>
      </c>
      <c r="Q75" s="18">
        <f t="shared" si="23"/>
        <v>0</v>
      </c>
      <c r="R75" s="18" t="e">
        <f t="shared" si="24"/>
        <v>#VALUE!</v>
      </c>
      <c r="S75" s="26" t="str">
        <f t="shared" si="25"/>
        <v>OK</v>
      </c>
      <c r="T75" s="21" t="str">
        <f>IF(V75="","",IF(Lookups!$A$16=0,"Main Site not selected",Lookups!$A$16))</f>
        <v/>
      </c>
      <c r="U75" s="21" t="str">
        <f>IF(V75="","",IF(Lookups!$A$17=0,"Main Site not selected",Lookups!$A$17))</f>
        <v/>
      </c>
      <c r="V75" s="62" t="str">
        <f t="shared" si="26"/>
        <v/>
      </c>
      <c r="W75" s="61" t="str">
        <f t="shared" si="15"/>
        <v/>
      </c>
      <c r="X75" s="61" t="str">
        <f t="shared" si="15"/>
        <v/>
      </c>
      <c r="Y75" s="62" t="str">
        <f t="shared" si="15"/>
        <v/>
      </c>
      <c r="Z75" s="62" t="str">
        <f t="shared" si="16"/>
        <v/>
      </c>
      <c r="AA75" s="62" t="str">
        <f t="shared" si="27"/>
        <v/>
      </c>
      <c r="AB75" s="62" t="str">
        <f>IFERROR(IF(V75&lt;&gt;"",IF(AA75&lt;&gt;"",VLOOKUP(AA75,'big site list'!$B$2:$C$343,2,FALSE),""),""),Preplist!$F$21)</f>
        <v/>
      </c>
      <c r="AD75" s="42">
        <v>72</v>
      </c>
      <c r="AH75" s="42" t="str">
        <f>IF(V75&lt;&gt;"",AND($W75&gt;=DATEVALUE("01/01/1920"),$W75&lt;Lookups!$A$10),"")</f>
        <v/>
      </c>
      <c r="AI75" s="42" t="str">
        <f>IF(V75&lt;&gt;"",AND($X75&gt;=DATEVALUE("01/01/2020"),$X75&lt;=Lookups!$A$10),"")</f>
        <v/>
      </c>
      <c r="AJ75" s="42" t="str">
        <f>IF(V75&lt;&gt;"",IFERROR(VLOOKUP(Y75,Lookups!$A$2:$A$6,1,FALSE),FALSE),"")</f>
        <v/>
      </c>
      <c r="AK75" s="42" t="b">
        <f t="shared" si="28"/>
        <v>1</v>
      </c>
    </row>
    <row r="76" spans="1:37" x14ac:dyDescent="0.35">
      <c r="A76" s="41"/>
      <c r="B76" s="69"/>
      <c r="C76" s="40"/>
      <c r="D76" s="71"/>
      <c r="E76" s="40"/>
      <c r="F76" s="72"/>
      <c r="G76" s="36"/>
      <c r="H76" s="55"/>
      <c r="I76" s="45"/>
      <c r="J76" s="45"/>
      <c r="K76" s="64" t="str">
        <f t="shared" si="17"/>
        <v/>
      </c>
      <c r="L76" s="18" t="str">
        <f t="shared" si="18"/>
        <v/>
      </c>
      <c r="M76" s="18" t="e">
        <f t="shared" si="19"/>
        <v>#VALUE!</v>
      </c>
      <c r="N76" s="18" t="e">
        <f t="shared" si="20"/>
        <v>#VALUE!</v>
      </c>
      <c r="O76" s="18" t="str">
        <f t="shared" si="21"/>
        <v/>
      </c>
      <c r="P76" s="18" t="e">
        <f t="shared" si="22"/>
        <v>#VALUE!</v>
      </c>
      <c r="Q76" s="18">
        <f t="shared" si="23"/>
        <v>0</v>
      </c>
      <c r="R76" s="18" t="e">
        <f t="shared" si="24"/>
        <v>#VALUE!</v>
      </c>
      <c r="S76" s="26" t="str">
        <f t="shared" si="25"/>
        <v>OK</v>
      </c>
      <c r="T76" s="21" t="str">
        <f>IF(V76="","",IF(Lookups!$A$16=0,"Main Site not selected",Lookups!$A$16))</f>
        <v/>
      </c>
      <c r="U76" s="21" t="str">
        <f>IF(V76="","",IF(Lookups!$A$17=0,"Main Site not selected",Lookups!$A$17))</f>
        <v/>
      </c>
      <c r="V76" s="62" t="str">
        <f t="shared" si="26"/>
        <v/>
      </c>
      <c r="W76" s="61" t="str">
        <f t="shared" si="15"/>
        <v/>
      </c>
      <c r="X76" s="61" t="str">
        <f t="shared" si="15"/>
        <v/>
      </c>
      <c r="Y76" s="62" t="str">
        <f t="shared" si="15"/>
        <v/>
      </c>
      <c r="Z76" s="62" t="str">
        <f t="shared" si="16"/>
        <v/>
      </c>
      <c r="AA76" s="62" t="str">
        <f t="shared" si="27"/>
        <v/>
      </c>
      <c r="AB76" s="62" t="str">
        <f>IFERROR(IF(V76&lt;&gt;"",IF(AA76&lt;&gt;"",VLOOKUP(AA76,'big site list'!$B$2:$C$343,2,FALSE),""),""),Preplist!$F$21)</f>
        <v/>
      </c>
      <c r="AD76" s="42">
        <v>73</v>
      </c>
      <c r="AH76" s="42" t="str">
        <f>IF(V76&lt;&gt;"",AND($W76&gt;=DATEVALUE("01/01/1920"),$W76&lt;Lookups!$A$10),"")</f>
        <v/>
      </c>
      <c r="AI76" s="42" t="str">
        <f>IF(V76&lt;&gt;"",AND($X76&gt;=DATEVALUE("01/01/2020"),$X76&lt;=Lookups!$A$10),"")</f>
        <v/>
      </c>
      <c r="AJ76" s="42" t="str">
        <f>IF(V76&lt;&gt;"",IFERROR(VLOOKUP(Y76,Lookups!$A$2:$A$6,1,FALSE),FALSE),"")</f>
        <v/>
      </c>
      <c r="AK76" s="42" t="b">
        <f t="shared" si="28"/>
        <v>1</v>
      </c>
    </row>
    <row r="77" spans="1:37" x14ac:dyDescent="0.35">
      <c r="A77" s="41"/>
      <c r="B77" s="69"/>
      <c r="C77" s="40"/>
      <c r="D77" s="71"/>
      <c r="E77" s="40"/>
      <c r="F77" s="72"/>
      <c r="G77" s="36"/>
      <c r="H77" s="55"/>
      <c r="I77" s="45"/>
      <c r="J77" s="45"/>
      <c r="K77" s="64" t="str">
        <f t="shared" si="17"/>
        <v/>
      </c>
      <c r="L77" s="18" t="str">
        <f t="shared" si="18"/>
        <v/>
      </c>
      <c r="M77" s="18" t="e">
        <f t="shared" si="19"/>
        <v>#VALUE!</v>
      </c>
      <c r="N77" s="18" t="e">
        <f t="shared" si="20"/>
        <v>#VALUE!</v>
      </c>
      <c r="O77" s="18" t="str">
        <f t="shared" si="21"/>
        <v/>
      </c>
      <c r="P77" s="18" t="e">
        <f t="shared" si="22"/>
        <v>#VALUE!</v>
      </c>
      <c r="Q77" s="18">
        <f t="shared" si="23"/>
        <v>0</v>
      </c>
      <c r="R77" s="18" t="e">
        <f t="shared" si="24"/>
        <v>#VALUE!</v>
      </c>
      <c r="S77" s="26" t="str">
        <f t="shared" si="25"/>
        <v>OK</v>
      </c>
      <c r="T77" s="21" t="str">
        <f>IF(V77="","",IF(Lookups!$A$16=0,"Main Site not selected",Lookups!$A$16))</f>
        <v/>
      </c>
      <c r="U77" s="21" t="str">
        <f>IF(V77="","",IF(Lookups!$A$17=0,"Main Site not selected",Lookups!$A$17))</f>
        <v/>
      </c>
      <c r="V77" s="62" t="str">
        <f t="shared" si="26"/>
        <v/>
      </c>
      <c r="W77" s="61" t="str">
        <f t="shared" si="15"/>
        <v/>
      </c>
      <c r="X77" s="61" t="str">
        <f t="shared" si="15"/>
        <v/>
      </c>
      <c r="Y77" s="62" t="str">
        <f t="shared" si="15"/>
        <v/>
      </c>
      <c r="Z77" s="62" t="str">
        <f t="shared" si="16"/>
        <v/>
      </c>
      <c r="AA77" s="62" t="str">
        <f t="shared" si="27"/>
        <v/>
      </c>
      <c r="AB77" s="62" t="str">
        <f>IFERROR(IF(V77&lt;&gt;"",IF(AA77&lt;&gt;"",VLOOKUP(AA77,'big site list'!$B$2:$C$343,2,FALSE),""),""),Preplist!$F$21)</f>
        <v/>
      </c>
      <c r="AD77" s="42">
        <v>74</v>
      </c>
      <c r="AH77" s="42" t="str">
        <f>IF(V77&lt;&gt;"",AND($W77&gt;=DATEVALUE("01/01/1920"),$W77&lt;Lookups!$A$10),"")</f>
        <v/>
      </c>
      <c r="AI77" s="42" t="str">
        <f>IF(V77&lt;&gt;"",AND($X77&gt;=DATEVALUE("01/01/2020"),$X77&lt;=Lookups!$A$10),"")</f>
        <v/>
      </c>
      <c r="AJ77" s="42" t="str">
        <f>IF(V77&lt;&gt;"",IFERROR(VLOOKUP(Y77,Lookups!$A$2:$A$6,1,FALSE),FALSE),"")</f>
        <v/>
      </c>
      <c r="AK77" s="42" t="b">
        <f t="shared" si="28"/>
        <v>1</v>
      </c>
    </row>
    <row r="78" spans="1:37" x14ac:dyDescent="0.35">
      <c r="A78" s="41"/>
      <c r="B78" s="69"/>
      <c r="C78" s="40"/>
      <c r="D78" s="71"/>
      <c r="E78" s="40"/>
      <c r="F78" s="72"/>
      <c r="G78" s="36"/>
      <c r="H78" s="55"/>
      <c r="I78" s="45"/>
      <c r="J78" s="45"/>
      <c r="K78" s="64" t="str">
        <f t="shared" si="17"/>
        <v/>
      </c>
      <c r="L78" s="18" t="str">
        <f t="shared" si="18"/>
        <v/>
      </c>
      <c r="M78" s="18" t="e">
        <f t="shared" si="19"/>
        <v>#VALUE!</v>
      </c>
      <c r="N78" s="18" t="e">
        <f t="shared" si="20"/>
        <v>#VALUE!</v>
      </c>
      <c r="O78" s="18" t="str">
        <f t="shared" si="21"/>
        <v/>
      </c>
      <c r="P78" s="18" t="e">
        <f t="shared" si="22"/>
        <v>#VALUE!</v>
      </c>
      <c r="Q78" s="18">
        <f t="shared" si="23"/>
        <v>0</v>
      </c>
      <c r="R78" s="18" t="e">
        <f t="shared" si="24"/>
        <v>#VALUE!</v>
      </c>
      <c r="S78" s="26" t="str">
        <f t="shared" si="25"/>
        <v>OK</v>
      </c>
      <c r="T78" s="21" t="str">
        <f>IF(V78="","",IF(Lookups!$A$16=0,"Main Site not selected",Lookups!$A$16))</f>
        <v/>
      </c>
      <c r="U78" s="21" t="str">
        <f>IF(V78="","",IF(Lookups!$A$17=0,"Main Site not selected",Lookups!$A$17))</f>
        <v/>
      </c>
      <c r="V78" s="62" t="str">
        <f t="shared" si="26"/>
        <v/>
      </c>
      <c r="W78" s="61" t="str">
        <f t="shared" si="15"/>
        <v/>
      </c>
      <c r="X78" s="61" t="str">
        <f t="shared" si="15"/>
        <v/>
      </c>
      <c r="Y78" s="62" t="str">
        <f t="shared" si="15"/>
        <v/>
      </c>
      <c r="Z78" s="62" t="str">
        <f t="shared" si="16"/>
        <v/>
      </c>
      <c r="AA78" s="62" t="str">
        <f t="shared" si="27"/>
        <v/>
      </c>
      <c r="AB78" s="62" t="str">
        <f>IFERROR(IF(V78&lt;&gt;"",IF(AA78&lt;&gt;"",VLOOKUP(AA78,'big site list'!$B$2:$C$343,2,FALSE),""),""),Preplist!$F$21)</f>
        <v/>
      </c>
      <c r="AD78" s="42">
        <v>75</v>
      </c>
      <c r="AH78" s="42" t="str">
        <f>IF(V78&lt;&gt;"",AND($W78&gt;=DATEVALUE("01/01/1920"),$W78&lt;Lookups!$A$10),"")</f>
        <v/>
      </c>
      <c r="AI78" s="42" t="str">
        <f>IF(V78&lt;&gt;"",AND($X78&gt;=DATEVALUE("01/01/2020"),$X78&lt;=Lookups!$A$10),"")</f>
        <v/>
      </c>
      <c r="AJ78" s="42" t="str">
        <f>IF(V78&lt;&gt;"",IFERROR(VLOOKUP(Y78,Lookups!$A$2:$A$6,1,FALSE),FALSE),"")</f>
        <v/>
      </c>
      <c r="AK78" s="42" t="b">
        <f t="shared" si="28"/>
        <v>1</v>
      </c>
    </row>
    <row r="79" spans="1:37" x14ac:dyDescent="0.35">
      <c r="A79" s="41"/>
      <c r="B79" s="69"/>
      <c r="C79" s="40"/>
      <c r="D79" s="71"/>
      <c r="E79" s="40"/>
      <c r="F79" s="72"/>
      <c r="G79" s="36"/>
      <c r="H79" s="55"/>
      <c r="I79" s="45"/>
      <c r="J79" s="45"/>
      <c r="K79" s="64" t="str">
        <f t="shared" si="17"/>
        <v/>
      </c>
      <c r="L79" s="18" t="str">
        <f t="shared" si="18"/>
        <v/>
      </c>
      <c r="M79" s="18" t="e">
        <f t="shared" si="19"/>
        <v>#VALUE!</v>
      </c>
      <c r="N79" s="18" t="e">
        <f t="shared" si="20"/>
        <v>#VALUE!</v>
      </c>
      <c r="O79" s="18" t="str">
        <f t="shared" si="21"/>
        <v/>
      </c>
      <c r="P79" s="18" t="e">
        <f t="shared" si="22"/>
        <v>#VALUE!</v>
      </c>
      <c r="Q79" s="18">
        <f t="shared" si="23"/>
        <v>0</v>
      </c>
      <c r="R79" s="18" t="e">
        <f t="shared" si="24"/>
        <v>#VALUE!</v>
      </c>
      <c r="S79" s="26" t="str">
        <f t="shared" si="25"/>
        <v>OK</v>
      </c>
      <c r="T79" s="21" t="str">
        <f>IF(V79="","",IF(Lookups!$A$16=0,"Main Site not selected",Lookups!$A$16))</f>
        <v/>
      </c>
      <c r="U79" s="21" t="str">
        <f>IF(V79="","",IF(Lookups!$A$17=0,"Main Site not selected",Lookups!$A$17))</f>
        <v/>
      </c>
      <c r="V79" s="62" t="str">
        <f t="shared" si="26"/>
        <v/>
      </c>
      <c r="W79" s="61" t="str">
        <f t="shared" si="15"/>
        <v/>
      </c>
      <c r="X79" s="61" t="str">
        <f t="shared" si="15"/>
        <v/>
      </c>
      <c r="Y79" s="62" t="str">
        <f t="shared" si="15"/>
        <v/>
      </c>
      <c r="Z79" s="62" t="str">
        <f t="shared" si="16"/>
        <v/>
      </c>
      <c r="AA79" s="62" t="str">
        <f t="shared" si="27"/>
        <v/>
      </c>
      <c r="AB79" s="62" t="str">
        <f>IFERROR(IF(V79&lt;&gt;"",IF(AA79&lt;&gt;"",VLOOKUP(AA79,'big site list'!$B$2:$C$343,2,FALSE),""),""),Preplist!$F$21)</f>
        <v/>
      </c>
      <c r="AD79" s="42">
        <v>76</v>
      </c>
      <c r="AH79" s="42" t="str">
        <f>IF(V79&lt;&gt;"",AND($W79&gt;=DATEVALUE("01/01/1920"),$W79&lt;Lookups!$A$10),"")</f>
        <v/>
      </c>
      <c r="AI79" s="42" t="str">
        <f>IF(V79&lt;&gt;"",AND($X79&gt;=DATEVALUE("01/01/2020"),$X79&lt;=Lookups!$A$10),"")</f>
        <v/>
      </c>
      <c r="AJ79" s="42" t="str">
        <f>IF(V79&lt;&gt;"",IFERROR(VLOOKUP(Y79,Lookups!$A$2:$A$6,1,FALSE),FALSE),"")</f>
        <v/>
      </c>
      <c r="AK79" s="42" t="b">
        <f t="shared" si="28"/>
        <v>1</v>
      </c>
    </row>
    <row r="80" spans="1:37" x14ac:dyDescent="0.35">
      <c r="A80" s="41"/>
      <c r="B80" s="69"/>
      <c r="C80" s="40"/>
      <c r="D80" s="71"/>
      <c r="E80" s="40"/>
      <c r="F80" s="72"/>
      <c r="G80" s="36"/>
      <c r="H80" s="55"/>
      <c r="I80" s="45"/>
      <c r="J80" s="45"/>
      <c r="K80" s="64" t="str">
        <f t="shared" si="17"/>
        <v/>
      </c>
      <c r="L80" s="18" t="str">
        <f t="shared" si="18"/>
        <v/>
      </c>
      <c r="M80" s="18" t="e">
        <f t="shared" si="19"/>
        <v>#VALUE!</v>
      </c>
      <c r="N80" s="18" t="e">
        <f t="shared" si="20"/>
        <v>#VALUE!</v>
      </c>
      <c r="O80" s="18" t="str">
        <f t="shared" si="21"/>
        <v/>
      </c>
      <c r="P80" s="18" t="e">
        <f t="shared" si="22"/>
        <v>#VALUE!</v>
      </c>
      <c r="Q80" s="18">
        <f t="shared" si="23"/>
        <v>0</v>
      </c>
      <c r="R80" s="18" t="e">
        <f t="shared" si="24"/>
        <v>#VALUE!</v>
      </c>
      <c r="S80" s="26" t="str">
        <f t="shared" si="25"/>
        <v>OK</v>
      </c>
      <c r="T80" s="21" t="str">
        <f>IF(V80="","",IF(Lookups!$A$16=0,"Main Site not selected",Lookups!$A$16))</f>
        <v/>
      </c>
      <c r="U80" s="21" t="str">
        <f>IF(V80="","",IF(Lookups!$A$17=0,"Main Site not selected",Lookups!$A$17))</f>
        <v/>
      </c>
      <c r="V80" s="62" t="str">
        <f t="shared" si="26"/>
        <v/>
      </c>
      <c r="W80" s="61" t="str">
        <f t="shared" si="15"/>
        <v/>
      </c>
      <c r="X80" s="61" t="str">
        <f t="shared" si="15"/>
        <v/>
      </c>
      <c r="Y80" s="62" t="str">
        <f t="shared" si="15"/>
        <v/>
      </c>
      <c r="Z80" s="62" t="str">
        <f t="shared" si="16"/>
        <v/>
      </c>
      <c r="AA80" s="62" t="str">
        <f t="shared" si="27"/>
        <v/>
      </c>
      <c r="AB80" s="62" t="str">
        <f>IFERROR(IF(V80&lt;&gt;"",IF(AA80&lt;&gt;"",VLOOKUP(AA80,'big site list'!$B$2:$C$343,2,FALSE),""),""),Preplist!$F$21)</f>
        <v/>
      </c>
      <c r="AD80" s="42">
        <v>77</v>
      </c>
      <c r="AH80" s="42" t="str">
        <f>IF(V80&lt;&gt;"",AND($W80&gt;=DATEVALUE("01/01/1920"),$W80&lt;Lookups!$A$10),"")</f>
        <v/>
      </c>
      <c r="AI80" s="42" t="str">
        <f>IF(V80&lt;&gt;"",AND($X80&gt;=DATEVALUE("01/01/2020"),$X80&lt;=Lookups!$A$10),"")</f>
        <v/>
      </c>
      <c r="AJ80" s="42" t="str">
        <f>IF(V80&lt;&gt;"",IFERROR(VLOOKUP(Y80,Lookups!$A$2:$A$6,1,FALSE),FALSE),"")</f>
        <v/>
      </c>
      <c r="AK80" s="42" t="b">
        <f t="shared" si="28"/>
        <v>1</v>
      </c>
    </row>
    <row r="81" spans="1:37" x14ac:dyDescent="0.35">
      <c r="A81" s="41"/>
      <c r="B81" s="69"/>
      <c r="C81" s="40"/>
      <c r="D81" s="71"/>
      <c r="E81" s="40"/>
      <c r="F81" s="72"/>
      <c r="G81" s="36"/>
      <c r="H81" s="55"/>
      <c r="I81" s="45"/>
      <c r="J81" s="45"/>
      <c r="K81" s="64" t="str">
        <f t="shared" si="17"/>
        <v/>
      </c>
      <c r="L81" s="18" t="str">
        <f t="shared" si="18"/>
        <v/>
      </c>
      <c r="M81" s="18" t="e">
        <f t="shared" si="19"/>
        <v>#VALUE!</v>
      </c>
      <c r="N81" s="18" t="e">
        <f t="shared" si="20"/>
        <v>#VALUE!</v>
      </c>
      <c r="O81" s="18" t="str">
        <f t="shared" si="21"/>
        <v/>
      </c>
      <c r="P81" s="18" t="e">
        <f t="shared" si="22"/>
        <v>#VALUE!</v>
      </c>
      <c r="Q81" s="18">
        <f t="shared" si="23"/>
        <v>0</v>
      </c>
      <c r="R81" s="18" t="e">
        <f t="shared" si="24"/>
        <v>#VALUE!</v>
      </c>
      <c r="S81" s="26" t="str">
        <f t="shared" si="25"/>
        <v>OK</v>
      </c>
      <c r="T81" s="21" t="str">
        <f>IF(V81="","",IF(Lookups!$A$16=0,"Main Site not selected",Lookups!$A$16))</f>
        <v/>
      </c>
      <c r="U81" s="21" t="str">
        <f>IF(V81="","",IF(Lookups!$A$17=0,"Main Site not selected",Lookups!$A$17))</f>
        <v/>
      </c>
      <c r="V81" s="62" t="str">
        <f t="shared" si="26"/>
        <v/>
      </c>
      <c r="W81" s="61" t="str">
        <f t="shared" si="15"/>
        <v/>
      </c>
      <c r="X81" s="61" t="str">
        <f t="shared" si="15"/>
        <v/>
      </c>
      <c r="Y81" s="62" t="str">
        <f t="shared" si="15"/>
        <v/>
      </c>
      <c r="Z81" s="62" t="str">
        <f t="shared" si="16"/>
        <v/>
      </c>
      <c r="AA81" s="62" t="str">
        <f t="shared" si="27"/>
        <v/>
      </c>
      <c r="AB81" s="62" t="str">
        <f>IFERROR(IF(V81&lt;&gt;"",IF(AA81&lt;&gt;"",VLOOKUP(AA81,'big site list'!$B$2:$C$343,2,FALSE),""),""),Preplist!$F$21)</f>
        <v/>
      </c>
      <c r="AD81" s="42">
        <v>78</v>
      </c>
      <c r="AH81" s="42" t="str">
        <f>IF(V81&lt;&gt;"",AND($W81&gt;=DATEVALUE("01/01/1920"),$W81&lt;Lookups!$A$10),"")</f>
        <v/>
      </c>
      <c r="AI81" s="42" t="str">
        <f>IF(V81&lt;&gt;"",AND($X81&gt;=DATEVALUE("01/01/2020"),$X81&lt;=Lookups!$A$10),"")</f>
        <v/>
      </c>
      <c r="AJ81" s="42" t="str">
        <f>IF(V81&lt;&gt;"",IFERROR(VLOOKUP(Y81,Lookups!$A$2:$A$6,1,FALSE),FALSE),"")</f>
        <v/>
      </c>
      <c r="AK81" s="42" t="b">
        <f t="shared" si="28"/>
        <v>1</v>
      </c>
    </row>
    <row r="82" spans="1:37" x14ac:dyDescent="0.35">
      <c r="A82" s="41"/>
      <c r="B82" s="69"/>
      <c r="C82" s="40"/>
      <c r="D82" s="71"/>
      <c r="E82" s="40"/>
      <c r="F82" s="72"/>
      <c r="G82" s="36"/>
      <c r="H82" s="55"/>
      <c r="I82" s="45"/>
      <c r="J82" s="45"/>
      <c r="K82" s="64" t="str">
        <f t="shared" si="17"/>
        <v/>
      </c>
      <c r="L82" s="18" t="str">
        <f t="shared" si="18"/>
        <v/>
      </c>
      <c r="M82" s="18" t="e">
        <f t="shared" si="19"/>
        <v>#VALUE!</v>
      </c>
      <c r="N82" s="18" t="e">
        <f t="shared" si="20"/>
        <v>#VALUE!</v>
      </c>
      <c r="O82" s="18" t="str">
        <f t="shared" si="21"/>
        <v/>
      </c>
      <c r="P82" s="18" t="e">
        <f t="shared" si="22"/>
        <v>#VALUE!</v>
      </c>
      <c r="Q82" s="18">
        <f t="shared" si="23"/>
        <v>0</v>
      </c>
      <c r="R82" s="18" t="e">
        <f t="shared" si="24"/>
        <v>#VALUE!</v>
      </c>
      <c r="S82" s="26" t="str">
        <f t="shared" si="25"/>
        <v>OK</v>
      </c>
      <c r="T82" s="21" t="str">
        <f>IF(V82="","",IF(Lookups!$A$16=0,"Main Site not selected",Lookups!$A$16))</f>
        <v/>
      </c>
      <c r="U82" s="21" t="str">
        <f>IF(V82="","",IF(Lookups!$A$17=0,"Main Site not selected",Lookups!$A$17))</f>
        <v/>
      </c>
      <c r="V82" s="62" t="str">
        <f t="shared" si="26"/>
        <v/>
      </c>
      <c r="W82" s="61" t="str">
        <f t="shared" si="15"/>
        <v/>
      </c>
      <c r="X82" s="61" t="str">
        <f t="shared" si="15"/>
        <v/>
      </c>
      <c r="Y82" s="62" t="str">
        <f t="shared" si="15"/>
        <v/>
      </c>
      <c r="Z82" s="62" t="str">
        <f t="shared" si="16"/>
        <v/>
      </c>
      <c r="AA82" s="62" t="str">
        <f t="shared" si="27"/>
        <v/>
      </c>
      <c r="AB82" s="62" t="str">
        <f>IFERROR(IF(V82&lt;&gt;"",IF(AA82&lt;&gt;"",VLOOKUP(AA82,'big site list'!$B$2:$C$343,2,FALSE),""),""),Preplist!$F$21)</f>
        <v/>
      </c>
      <c r="AD82" s="42">
        <v>79</v>
      </c>
      <c r="AH82" s="42" t="str">
        <f>IF(V82&lt;&gt;"",AND($W82&gt;=DATEVALUE("01/01/1920"),$W82&lt;Lookups!$A$10),"")</f>
        <v/>
      </c>
      <c r="AI82" s="42" t="str">
        <f>IF(V82&lt;&gt;"",AND($X82&gt;=DATEVALUE("01/01/2020"),$X82&lt;=Lookups!$A$10),"")</f>
        <v/>
      </c>
      <c r="AJ82" s="42" t="str">
        <f>IF(V82&lt;&gt;"",IFERROR(VLOOKUP(Y82,Lookups!$A$2:$A$6,1,FALSE),FALSE),"")</f>
        <v/>
      </c>
      <c r="AK82" s="42" t="b">
        <f t="shared" si="28"/>
        <v>1</v>
      </c>
    </row>
    <row r="83" spans="1:37" x14ac:dyDescent="0.35">
      <c r="A83" s="41"/>
      <c r="B83" s="69"/>
      <c r="C83" s="40"/>
      <c r="D83" s="71"/>
      <c r="E83" s="40"/>
      <c r="F83" s="72"/>
      <c r="G83" s="36"/>
      <c r="H83" s="55"/>
      <c r="I83" s="45"/>
      <c r="J83" s="45"/>
      <c r="K83" s="64" t="str">
        <f t="shared" si="17"/>
        <v/>
      </c>
      <c r="L83" s="18" t="str">
        <f t="shared" si="18"/>
        <v/>
      </c>
      <c r="M83" s="18" t="e">
        <f t="shared" si="19"/>
        <v>#VALUE!</v>
      </c>
      <c r="N83" s="18" t="e">
        <f t="shared" si="20"/>
        <v>#VALUE!</v>
      </c>
      <c r="O83" s="18" t="str">
        <f t="shared" si="21"/>
        <v/>
      </c>
      <c r="P83" s="18" t="e">
        <f t="shared" si="22"/>
        <v>#VALUE!</v>
      </c>
      <c r="Q83" s="18">
        <f t="shared" si="23"/>
        <v>0</v>
      </c>
      <c r="R83" s="18" t="e">
        <f t="shared" si="24"/>
        <v>#VALUE!</v>
      </c>
      <c r="S83" s="26" t="str">
        <f t="shared" si="25"/>
        <v>OK</v>
      </c>
      <c r="T83" s="21" t="str">
        <f>IF(V83="","",IF(Lookups!$A$16=0,"Main Site not selected",Lookups!$A$16))</f>
        <v/>
      </c>
      <c r="U83" s="21" t="str">
        <f>IF(V83="","",IF(Lookups!$A$17=0,"Main Site not selected",Lookups!$A$17))</f>
        <v/>
      </c>
      <c r="V83" s="62" t="str">
        <f t="shared" si="26"/>
        <v/>
      </c>
      <c r="W83" s="61" t="str">
        <f t="shared" si="15"/>
        <v/>
      </c>
      <c r="X83" s="61" t="str">
        <f t="shared" si="15"/>
        <v/>
      </c>
      <c r="Y83" s="62" t="str">
        <f t="shared" si="15"/>
        <v/>
      </c>
      <c r="Z83" s="62" t="str">
        <f t="shared" si="16"/>
        <v/>
      </c>
      <c r="AA83" s="62" t="str">
        <f t="shared" si="27"/>
        <v/>
      </c>
      <c r="AB83" s="62" t="str">
        <f>IFERROR(IF(V83&lt;&gt;"",IF(AA83&lt;&gt;"",VLOOKUP(AA83,'big site list'!$B$2:$C$343,2,FALSE),""),""),Preplist!$F$21)</f>
        <v/>
      </c>
      <c r="AD83" s="42">
        <v>80</v>
      </c>
      <c r="AH83" s="42" t="str">
        <f>IF(V83&lt;&gt;"",AND($W83&gt;=DATEVALUE("01/01/1920"),$W83&lt;Lookups!$A$10),"")</f>
        <v/>
      </c>
      <c r="AI83" s="42" t="str">
        <f>IF(V83&lt;&gt;"",AND($X83&gt;=DATEVALUE("01/01/2020"),$X83&lt;=Lookups!$A$10),"")</f>
        <v/>
      </c>
      <c r="AJ83" s="42" t="str">
        <f>IF(V83&lt;&gt;"",IFERROR(VLOOKUP(Y83,Lookups!$A$2:$A$6,1,FALSE),FALSE),"")</f>
        <v/>
      </c>
      <c r="AK83" s="42" t="b">
        <f t="shared" si="28"/>
        <v>1</v>
      </c>
    </row>
    <row r="84" spans="1:37" x14ac:dyDescent="0.35">
      <c r="A84" s="41"/>
      <c r="B84" s="69"/>
      <c r="C84" s="40"/>
      <c r="D84" s="71"/>
      <c r="E84" s="40"/>
      <c r="F84" s="72"/>
      <c r="G84" s="36"/>
      <c r="H84" s="55"/>
      <c r="I84" s="45"/>
      <c r="J84" s="45"/>
      <c r="K84" s="64" t="str">
        <f t="shared" si="17"/>
        <v/>
      </c>
      <c r="L84" s="18" t="str">
        <f t="shared" si="18"/>
        <v/>
      </c>
      <c r="M84" s="18" t="e">
        <f t="shared" si="19"/>
        <v>#VALUE!</v>
      </c>
      <c r="N84" s="18" t="e">
        <f t="shared" si="20"/>
        <v>#VALUE!</v>
      </c>
      <c r="O84" s="18" t="str">
        <f t="shared" si="21"/>
        <v/>
      </c>
      <c r="P84" s="18" t="e">
        <f t="shared" si="22"/>
        <v>#VALUE!</v>
      </c>
      <c r="Q84" s="18">
        <f t="shared" si="23"/>
        <v>0</v>
      </c>
      <c r="R84" s="18" t="e">
        <f t="shared" si="24"/>
        <v>#VALUE!</v>
      </c>
      <c r="S84" s="26" t="str">
        <f t="shared" si="25"/>
        <v>OK</v>
      </c>
      <c r="T84" s="21" t="str">
        <f>IF(V84="","",IF(Lookups!$A$16=0,"Main Site not selected",Lookups!$A$16))</f>
        <v/>
      </c>
      <c r="U84" s="21" t="str">
        <f>IF(V84="","",IF(Lookups!$A$17=0,"Main Site not selected",Lookups!$A$17))</f>
        <v/>
      </c>
      <c r="V84" s="62" t="str">
        <f t="shared" si="26"/>
        <v/>
      </c>
      <c r="W84" s="61" t="str">
        <f t="shared" si="15"/>
        <v/>
      </c>
      <c r="X84" s="61" t="str">
        <f t="shared" si="15"/>
        <v/>
      </c>
      <c r="Y84" s="62" t="str">
        <f t="shared" si="15"/>
        <v/>
      </c>
      <c r="Z84" s="62" t="str">
        <f t="shared" si="16"/>
        <v/>
      </c>
      <c r="AA84" s="62" t="str">
        <f t="shared" si="27"/>
        <v/>
      </c>
      <c r="AB84" s="62" t="str">
        <f>IFERROR(IF(V84&lt;&gt;"",IF(AA84&lt;&gt;"",VLOOKUP(AA84,'big site list'!$B$2:$C$343,2,FALSE),""),""),Preplist!$F$21)</f>
        <v/>
      </c>
      <c r="AD84" s="42">
        <v>81</v>
      </c>
      <c r="AH84" s="42" t="str">
        <f>IF(V84&lt;&gt;"",AND($W84&gt;=DATEVALUE("01/01/1920"),$W84&lt;Lookups!$A$10),"")</f>
        <v/>
      </c>
      <c r="AI84" s="42" t="str">
        <f>IF(V84&lt;&gt;"",AND($X84&gt;=DATEVALUE("01/01/2020"),$X84&lt;=Lookups!$A$10),"")</f>
        <v/>
      </c>
      <c r="AJ84" s="42" t="str">
        <f>IF(V84&lt;&gt;"",IFERROR(VLOOKUP(Y84,Lookups!$A$2:$A$6,1,FALSE),FALSE),"")</f>
        <v/>
      </c>
      <c r="AK84" s="42" t="b">
        <f t="shared" si="28"/>
        <v>1</v>
      </c>
    </row>
    <row r="85" spans="1:37" x14ac:dyDescent="0.35">
      <c r="A85" s="41"/>
      <c r="B85" s="69"/>
      <c r="C85" s="40"/>
      <c r="D85" s="71"/>
      <c r="E85" s="40"/>
      <c r="F85" s="72"/>
      <c r="G85" s="36"/>
      <c r="H85" s="55"/>
      <c r="I85" s="45"/>
      <c r="J85" s="45"/>
      <c r="K85" s="64" t="str">
        <f t="shared" si="17"/>
        <v/>
      </c>
      <c r="L85" s="18" t="str">
        <f t="shared" si="18"/>
        <v/>
      </c>
      <c r="M85" s="18" t="e">
        <f t="shared" si="19"/>
        <v>#VALUE!</v>
      </c>
      <c r="N85" s="18" t="e">
        <f t="shared" si="20"/>
        <v>#VALUE!</v>
      </c>
      <c r="O85" s="18" t="str">
        <f t="shared" si="21"/>
        <v/>
      </c>
      <c r="P85" s="18" t="e">
        <f t="shared" si="22"/>
        <v>#VALUE!</v>
      </c>
      <c r="Q85" s="18">
        <f t="shared" si="23"/>
        <v>0</v>
      </c>
      <c r="R85" s="18" t="e">
        <f t="shared" si="24"/>
        <v>#VALUE!</v>
      </c>
      <c r="S85" s="26" t="str">
        <f t="shared" si="25"/>
        <v>OK</v>
      </c>
      <c r="T85" s="21" t="str">
        <f>IF(V85="","",IF(Lookups!$A$16=0,"Main Site not selected",Lookups!$A$16))</f>
        <v/>
      </c>
      <c r="U85" s="21" t="str">
        <f>IF(V85="","",IF(Lookups!$A$17=0,"Main Site not selected",Lookups!$A$17))</f>
        <v/>
      </c>
      <c r="V85" s="62" t="str">
        <f t="shared" si="26"/>
        <v/>
      </c>
      <c r="W85" s="61" t="str">
        <f t="shared" si="15"/>
        <v/>
      </c>
      <c r="X85" s="61" t="str">
        <f t="shared" si="15"/>
        <v/>
      </c>
      <c r="Y85" s="62" t="str">
        <f t="shared" si="15"/>
        <v/>
      </c>
      <c r="Z85" s="62" t="str">
        <f t="shared" si="16"/>
        <v/>
      </c>
      <c r="AA85" s="62" t="str">
        <f t="shared" si="27"/>
        <v/>
      </c>
      <c r="AB85" s="62" t="str">
        <f>IFERROR(IF(V85&lt;&gt;"",IF(AA85&lt;&gt;"",VLOOKUP(AA85,'big site list'!$B$2:$C$343,2,FALSE),""),""),Preplist!$F$21)</f>
        <v/>
      </c>
      <c r="AD85" s="42">
        <v>82</v>
      </c>
      <c r="AH85" s="42" t="str">
        <f>IF(V85&lt;&gt;"",AND($W85&gt;=DATEVALUE("01/01/1920"),$W85&lt;Lookups!$A$10),"")</f>
        <v/>
      </c>
      <c r="AI85" s="42" t="str">
        <f>IF(V85&lt;&gt;"",AND($X85&gt;=DATEVALUE("01/01/2020"),$X85&lt;=Lookups!$A$10),"")</f>
        <v/>
      </c>
      <c r="AJ85" s="42" t="str">
        <f>IF(V85&lt;&gt;"",IFERROR(VLOOKUP(Y85,Lookups!$A$2:$A$6,1,FALSE),FALSE),"")</f>
        <v/>
      </c>
      <c r="AK85" s="42" t="b">
        <f t="shared" si="28"/>
        <v>1</v>
      </c>
    </row>
    <row r="86" spans="1:37" x14ac:dyDescent="0.35">
      <c r="A86" s="41"/>
      <c r="B86" s="69"/>
      <c r="C86" s="40"/>
      <c r="D86" s="71"/>
      <c r="E86" s="40"/>
      <c r="F86" s="72"/>
      <c r="G86" s="36"/>
      <c r="H86" s="55"/>
      <c r="I86" s="45"/>
      <c r="J86" s="45"/>
      <c r="K86" s="64" t="str">
        <f t="shared" si="17"/>
        <v/>
      </c>
      <c r="L86" s="18" t="str">
        <f t="shared" si="18"/>
        <v/>
      </c>
      <c r="M86" s="18" t="e">
        <f t="shared" si="19"/>
        <v>#VALUE!</v>
      </c>
      <c r="N86" s="18" t="e">
        <f t="shared" si="20"/>
        <v>#VALUE!</v>
      </c>
      <c r="O86" s="18" t="str">
        <f t="shared" si="21"/>
        <v/>
      </c>
      <c r="P86" s="18" t="e">
        <f t="shared" si="22"/>
        <v>#VALUE!</v>
      </c>
      <c r="Q86" s="18">
        <f t="shared" si="23"/>
        <v>0</v>
      </c>
      <c r="R86" s="18" t="e">
        <f t="shared" si="24"/>
        <v>#VALUE!</v>
      </c>
      <c r="S86" s="26" t="str">
        <f t="shared" si="25"/>
        <v>OK</v>
      </c>
      <c r="T86" s="21" t="str">
        <f>IF(V86="","",IF(Lookups!$A$16=0,"Main Site not selected",Lookups!$A$16))</f>
        <v/>
      </c>
      <c r="U86" s="21" t="str">
        <f>IF(V86="","",IF(Lookups!$A$17=0,"Main Site not selected",Lookups!$A$17))</f>
        <v/>
      </c>
      <c r="V86" s="62" t="str">
        <f t="shared" si="26"/>
        <v/>
      </c>
      <c r="W86" s="61" t="str">
        <f t="shared" si="15"/>
        <v/>
      </c>
      <c r="X86" s="61" t="str">
        <f t="shared" si="15"/>
        <v/>
      </c>
      <c r="Y86" s="62" t="str">
        <f t="shared" si="15"/>
        <v/>
      </c>
      <c r="Z86" s="62" t="str">
        <f t="shared" si="16"/>
        <v/>
      </c>
      <c r="AA86" s="62" t="str">
        <f t="shared" si="27"/>
        <v/>
      </c>
      <c r="AB86" s="62" t="str">
        <f>IFERROR(IF(V86&lt;&gt;"",IF(AA86&lt;&gt;"",VLOOKUP(AA86,'big site list'!$B$2:$C$343,2,FALSE),""),""),Preplist!$F$21)</f>
        <v/>
      </c>
      <c r="AD86" s="42">
        <v>83</v>
      </c>
      <c r="AH86" s="42" t="str">
        <f>IF(V86&lt;&gt;"",AND($W86&gt;=DATEVALUE("01/01/1920"),$W86&lt;Lookups!$A$10),"")</f>
        <v/>
      </c>
      <c r="AI86" s="42" t="str">
        <f>IF(V86&lt;&gt;"",AND($X86&gt;=DATEVALUE("01/01/2020"),$X86&lt;=Lookups!$A$10),"")</f>
        <v/>
      </c>
      <c r="AJ86" s="42" t="str">
        <f>IF(V86&lt;&gt;"",IFERROR(VLOOKUP(Y86,Lookups!$A$2:$A$6,1,FALSE),FALSE),"")</f>
        <v/>
      </c>
      <c r="AK86" s="42" t="b">
        <f t="shared" si="28"/>
        <v>1</v>
      </c>
    </row>
    <row r="87" spans="1:37" x14ac:dyDescent="0.35">
      <c r="A87" s="41"/>
      <c r="B87" s="69"/>
      <c r="C87" s="40"/>
      <c r="D87" s="71"/>
      <c r="E87" s="40"/>
      <c r="F87" s="72"/>
      <c r="G87" s="36"/>
      <c r="H87" s="55"/>
      <c r="I87" s="45"/>
      <c r="J87" s="45"/>
      <c r="K87" s="64" t="str">
        <f t="shared" si="17"/>
        <v/>
      </c>
      <c r="L87" s="18" t="str">
        <f t="shared" si="18"/>
        <v/>
      </c>
      <c r="M87" s="18" t="e">
        <f t="shared" si="19"/>
        <v>#VALUE!</v>
      </c>
      <c r="N87" s="18" t="e">
        <f t="shared" si="20"/>
        <v>#VALUE!</v>
      </c>
      <c r="O87" s="18" t="str">
        <f t="shared" si="21"/>
        <v/>
      </c>
      <c r="P87" s="18" t="e">
        <f t="shared" si="22"/>
        <v>#VALUE!</v>
      </c>
      <c r="Q87" s="18">
        <f t="shared" si="23"/>
        <v>0</v>
      </c>
      <c r="R87" s="18" t="e">
        <f t="shared" si="24"/>
        <v>#VALUE!</v>
      </c>
      <c r="S87" s="26" t="str">
        <f t="shared" si="25"/>
        <v>OK</v>
      </c>
      <c r="T87" s="21" t="str">
        <f>IF(V87="","",IF(Lookups!$A$16=0,"Main Site not selected",Lookups!$A$16))</f>
        <v/>
      </c>
      <c r="U87" s="21" t="str">
        <f>IF(V87="","",IF(Lookups!$A$17=0,"Main Site not selected",Lookups!$A$17))</f>
        <v/>
      </c>
      <c r="V87" s="62" t="str">
        <f t="shared" si="26"/>
        <v/>
      </c>
      <c r="W87" s="61" t="str">
        <f t="shared" si="15"/>
        <v/>
      </c>
      <c r="X87" s="61" t="str">
        <f t="shared" si="15"/>
        <v/>
      </c>
      <c r="Y87" s="62" t="str">
        <f t="shared" si="15"/>
        <v/>
      </c>
      <c r="Z87" s="62" t="str">
        <f t="shared" si="16"/>
        <v/>
      </c>
      <c r="AA87" s="62" t="str">
        <f t="shared" si="27"/>
        <v/>
      </c>
      <c r="AB87" s="62" t="str">
        <f>IFERROR(IF(V87&lt;&gt;"",IF(AA87&lt;&gt;"",VLOOKUP(AA87,'big site list'!$B$2:$C$343,2,FALSE),""),""),Preplist!$F$21)</f>
        <v/>
      </c>
      <c r="AD87" s="42">
        <v>84</v>
      </c>
      <c r="AH87" s="42" t="str">
        <f>IF(V87&lt;&gt;"",AND($W87&gt;=DATEVALUE("01/01/1920"),$W87&lt;Lookups!$A$10),"")</f>
        <v/>
      </c>
      <c r="AI87" s="42" t="str">
        <f>IF(V87&lt;&gt;"",AND($X87&gt;=DATEVALUE("01/01/2020"),$X87&lt;=Lookups!$A$10),"")</f>
        <v/>
      </c>
      <c r="AJ87" s="42" t="str">
        <f>IF(V87&lt;&gt;"",IFERROR(VLOOKUP(Y87,Lookups!$A$2:$A$6,1,FALSE),FALSE),"")</f>
        <v/>
      </c>
      <c r="AK87" s="42" t="b">
        <f t="shared" si="28"/>
        <v>1</v>
      </c>
    </row>
    <row r="88" spans="1:37" x14ac:dyDescent="0.35">
      <c r="A88" s="41"/>
      <c r="B88" s="69"/>
      <c r="C88" s="40"/>
      <c r="D88" s="71"/>
      <c r="E88" s="40"/>
      <c r="F88" s="72"/>
      <c r="G88" s="36"/>
      <c r="H88" s="55"/>
      <c r="I88" s="45"/>
      <c r="J88" s="45"/>
      <c r="K88" s="64" t="str">
        <f t="shared" si="17"/>
        <v/>
      </c>
      <c r="L88" s="18" t="str">
        <f t="shared" si="18"/>
        <v/>
      </c>
      <c r="M88" s="18" t="e">
        <f t="shared" si="19"/>
        <v>#VALUE!</v>
      </c>
      <c r="N88" s="18" t="e">
        <f t="shared" si="20"/>
        <v>#VALUE!</v>
      </c>
      <c r="O88" s="18" t="str">
        <f t="shared" si="21"/>
        <v/>
      </c>
      <c r="P88" s="18" t="e">
        <f t="shared" si="22"/>
        <v>#VALUE!</v>
      </c>
      <c r="Q88" s="18">
        <f t="shared" si="23"/>
        <v>0</v>
      </c>
      <c r="R88" s="18" t="e">
        <f t="shared" si="24"/>
        <v>#VALUE!</v>
      </c>
      <c r="S88" s="26" t="str">
        <f t="shared" si="25"/>
        <v>OK</v>
      </c>
      <c r="T88" s="21" t="str">
        <f>IF(V88="","",IF(Lookups!$A$16=0,"Main Site not selected",Lookups!$A$16))</f>
        <v/>
      </c>
      <c r="U88" s="21" t="str">
        <f>IF(V88="","",IF(Lookups!$A$17=0,"Main Site not selected",Lookups!$A$17))</f>
        <v/>
      </c>
      <c r="V88" s="62" t="str">
        <f t="shared" si="26"/>
        <v/>
      </c>
      <c r="W88" s="61" t="str">
        <f t="shared" ref="W88:Y107" si="29">IF(INDEX($A$4:$H$258,$AD88,W$3)="","",INDEX($A$4:$H$258,$AD88,W$3))</f>
        <v/>
      </c>
      <c r="X88" s="61" t="str">
        <f t="shared" si="29"/>
        <v/>
      </c>
      <c r="Y88" s="62" t="str">
        <f t="shared" si="29"/>
        <v/>
      </c>
      <c r="Z88" s="62" t="str">
        <f t="shared" si="16"/>
        <v/>
      </c>
      <c r="AA88" s="62" t="str">
        <f t="shared" si="27"/>
        <v/>
      </c>
      <c r="AB88" s="62" t="str">
        <f>IFERROR(IF(V88&lt;&gt;"",IF(AA88&lt;&gt;"",VLOOKUP(AA88,'big site list'!$B$2:$C$343,2,FALSE),""),""),Preplist!$F$21)</f>
        <v/>
      </c>
      <c r="AD88" s="42">
        <v>85</v>
      </c>
      <c r="AH88" s="42" t="str">
        <f>IF(V88&lt;&gt;"",AND($W88&gt;=DATEVALUE("01/01/1920"),$W88&lt;Lookups!$A$10),"")</f>
        <v/>
      </c>
      <c r="AI88" s="42" t="str">
        <f>IF(V88&lt;&gt;"",AND($X88&gt;=DATEVALUE("01/01/2020"),$X88&lt;=Lookups!$A$10),"")</f>
        <v/>
      </c>
      <c r="AJ88" s="42" t="str">
        <f>IF(V88&lt;&gt;"",IFERROR(VLOOKUP(Y88,Lookups!$A$2:$A$6,1,FALSE),FALSE),"")</f>
        <v/>
      </c>
      <c r="AK88" s="42" t="b">
        <f t="shared" si="28"/>
        <v>1</v>
      </c>
    </row>
    <row r="89" spans="1:37" x14ac:dyDescent="0.35">
      <c r="A89" s="41"/>
      <c r="B89" s="69"/>
      <c r="C89" s="40"/>
      <c r="D89" s="71"/>
      <c r="E89" s="40"/>
      <c r="F89" s="72"/>
      <c r="G89" s="36"/>
      <c r="H89" s="55"/>
      <c r="I89" s="45"/>
      <c r="J89" s="45"/>
      <c r="K89" s="64" t="str">
        <f t="shared" si="17"/>
        <v/>
      </c>
      <c r="L89" s="18" t="str">
        <f t="shared" si="18"/>
        <v/>
      </c>
      <c r="M89" s="18" t="e">
        <f t="shared" si="19"/>
        <v>#VALUE!</v>
      </c>
      <c r="N89" s="18" t="e">
        <f t="shared" si="20"/>
        <v>#VALUE!</v>
      </c>
      <c r="O89" s="18" t="str">
        <f t="shared" si="21"/>
        <v/>
      </c>
      <c r="P89" s="18" t="e">
        <f t="shared" si="22"/>
        <v>#VALUE!</v>
      </c>
      <c r="Q89" s="18">
        <f t="shared" si="23"/>
        <v>0</v>
      </c>
      <c r="R89" s="18" t="e">
        <f t="shared" si="24"/>
        <v>#VALUE!</v>
      </c>
      <c r="S89" s="26" t="str">
        <f t="shared" si="25"/>
        <v>OK</v>
      </c>
      <c r="T89" s="21" t="str">
        <f>IF(V89="","",IF(Lookups!$A$16=0,"Main Site not selected",Lookups!$A$16))</f>
        <v/>
      </c>
      <c r="U89" s="21" t="str">
        <f>IF(V89="","",IF(Lookups!$A$17=0,"Main Site not selected",Lookups!$A$17))</f>
        <v/>
      </c>
      <c r="V89" s="62" t="str">
        <f t="shared" si="26"/>
        <v/>
      </c>
      <c r="W89" s="61" t="str">
        <f t="shared" si="29"/>
        <v/>
      </c>
      <c r="X89" s="61" t="str">
        <f t="shared" si="29"/>
        <v/>
      </c>
      <c r="Y89" s="62" t="str">
        <f t="shared" si="29"/>
        <v/>
      </c>
      <c r="Z89" s="62" t="str">
        <f t="shared" si="16"/>
        <v/>
      </c>
      <c r="AA89" s="62" t="str">
        <f t="shared" si="27"/>
        <v/>
      </c>
      <c r="AB89" s="62" t="str">
        <f>IFERROR(IF(V89&lt;&gt;"",IF(AA89&lt;&gt;"",VLOOKUP(AA89,'big site list'!$B$2:$C$343,2,FALSE),""),""),Preplist!$F$21)</f>
        <v/>
      </c>
      <c r="AD89" s="42">
        <v>86</v>
      </c>
      <c r="AH89" s="42" t="str">
        <f>IF(V89&lt;&gt;"",AND($W89&gt;=DATEVALUE("01/01/1920"),$W89&lt;Lookups!$A$10),"")</f>
        <v/>
      </c>
      <c r="AI89" s="42" t="str">
        <f>IF(V89&lt;&gt;"",AND($X89&gt;=DATEVALUE("01/01/2020"),$X89&lt;=Lookups!$A$10),"")</f>
        <v/>
      </c>
      <c r="AJ89" s="42" t="str">
        <f>IF(V89&lt;&gt;"",IFERROR(VLOOKUP(Y89,Lookups!$A$2:$A$6,1,FALSE),FALSE),"")</f>
        <v/>
      </c>
      <c r="AK89" s="42" t="b">
        <f t="shared" si="28"/>
        <v>1</v>
      </c>
    </row>
    <row r="90" spans="1:37" x14ac:dyDescent="0.35">
      <c r="A90" s="41"/>
      <c r="B90" s="69"/>
      <c r="C90" s="40"/>
      <c r="D90" s="71"/>
      <c r="E90" s="40"/>
      <c r="F90" s="72"/>
      <c r="G90" s="36"/>
      <c r="H90" s="55"/>
      <c r="I90" s="45"/>
      <c r="J90" s="45"/>
      <c r="K90" s="64" t="str">
        <f t="shared" si="17"/>
        <v/>
      </c>
      <c r="L90" s="18" t="str">
        <f t="shared" si="18"/>
        <v/>
      </c>
      <c r="M90" s="18" t="e">
        <f t="shared" si="19"/>
        <v>#VALUE!</v>
      </c>
      <c r="N90" s="18" t="e">
        <f t="shared" si="20"/>
        <v>#VALUE!</v>
      </c>
      <c r="O90" s="18" t="str">
        <f t="shared" si="21"/>
        <v/>
      </c>
      <c r="P90" s="18" t="e">
        <f t="shared" si="22"/>
        <v>#VALUE!</v>
      </c>
      <c r="Q90" s="18">
        <f t="shared" si="23"/>
        <v>0</v>
      </c>
      <c r="R90" s="18" t="e">
        <f t="shared" si="24"/>
        <v>#VALUE!</v>
      </c>
      <c r="S90" s="26" t="str">
        <f t="shared" si="25"/>
        <v>OK</v>
      </c>
      <c r="T90" s="21" t="str">
        <f>IF(V90="","",IF(Lookups!$A$16=0,"Main Site not selected",Lookups!$A$16))</f>
        <v/>
      </c>
      <c r="U90" s="21" t="str">
        <f>IF(V90="","",IF(Lookups!$A$17=0,"Main Site not selected",Lookups!$A$17))</f>
        <v/>
      </c>
      <c r="V90" s="62" t="str">
        <f t="shared" si="26"/>
        <v/>
      </c>
      <c r="W90" s="61" t="str">
        <f t="shared" si="29"/>
        <v/>
      </c>
      <c r="X90" s="61" t="str">
        <f t="shared" si="29"/>
        <v/>
      </c>
      <c r="Y90" s="62" t="str">
        <f t="shared" si="29"/>
        <v/>
      </c>
      <c r="Z90" s="62" t="str">
        <f t="shared" si="16"/>
        <v/>
      </c>
      <c r="AA90" s="62" t="str">
        <f t="shared" si="27"/>
        <v/>
      </c>
      <c r="AB90" s="62" t="str">
        <f>IFERROR(IF(V90&lt;&gt;"",IF(AA90&lt;&gt;"",VLOOKUP(AA90,'big site list'!$B$2:$C$343,2,FALSE),""),""),Preplist!$F$21)</f>
        <v/>
      </c>
      <c r="AD90" s="42">
        <v>87</v>
      </c>
      <c r="AH90" s="42" t="str">
        <f>IF(V90&lt;&gt;"",AND($W90&gt;=DATEVALUE("01/01/1920"),$W90&lt;Lookups!$A$10),"")</f>
        <v/>
      </c>
      <c r="AI90" s="42" t="str">
        <f>IF(V90&lt;&gt;"",AND($X90&gt;=DATEVALUE("01/01/2020"),$X90&lt;=Lookups!$A$10),"")</f>
        <v/>
      </c>
      <c r="AJ90" s="42" t="str">
        <f>IF(V90&lt;&gt;"",IFERROR(VLOOKUP(Y90,Lookups!$A$2:$A$6,1,FALSE),FALSE),"")</f>
        <v/>
      </c>
      <c r="AK90" s="42" t="b">
        <f t="shared" si="28"/>
        <v>1</v>
      </c>
    </row>
    <row r="91" spans="1:37" x14ac:dyDescent="0.35">
      <c r="A91" s="41"/>
      <c r="B91" s="69"/>
      <c r="C91" s="40"/>
      <c r="D91" s="71"/>
      <c r="E91" s="40"/>
      <c r="F91" s="72"/>
      <c r="G91" s="36"/>
      <c r="H91" s="55"/>
      <c r="I91" s="45"/>
      <c r="J91" s="45"/>
      <c r="K91" s="64" t="str">
        <f t="shared" si="17"/>
        <v/>
      </c>
      <c r="L91" s="18" t="str">
        <f t="shared" si="18"/>
        <v/>
      </c>
      <c r="M91" s="18" t="e">
        <f t="shared" si="19"/>
        <v>#VALUE!</v>
      </c>
      <c r="N91" s="18" t="e">
        <f t="shared" si="20"/>
        <v>#VALUE!</v>
      </c>
      <c r="O91" s="18" t="str">
        <f t="shared" si="21"/>
        <v/>
      </c>
      <c r="P91" s="18" t="e">
        <f t="shared" si="22"/>
        <v>#VALUE!</v>
      </c>
      <c r="Q91" s="18">
        <f t="shared" si="23"/>
        <v>0</v>
      </c>
      <c r="R91" s="18" t="e">
        <f t="shared" si="24"/>
        <v>#VALUE!</v>
      </c>
      <c r="S91" s="26" t="str">
        <f t="shared" si="25"/>
        <v>OK</v>
      </c>
      <c r="T91" s="21" t="str">
        <f>IF(V91="","",IF(Lookups!$A$16=0,"Main Site not selected",Lookups!$A$16))</f>
        <v/>
      </c>
      <c r="U91" s="21" t="str">
        <f>IF(V91="","",IF(Lookups!$A$17=0,"Main Site not selected",Lookups!$A$17))</f>
        <v/>
      </c>
      <c r="V91" s="62" t="str">
        <f t="shared" si="26"/>
        <v/>
      </c>
      <c r="W91" s="61" t="str">
        <f t="shared" si="29"/>
        <v/>
      </c>
      <c r="X91" s="61" t="str">
        <f t="shared" si="29"/>
        <v/>
      </c>
      <c r="Y91" s="62" t="str">
        <f t="shared" si="29"/>
        <v/>
      </c>
      <c r="Z91" s="62" t="str">
        <f t="shared" si="16"/>
        <v/>
      </c>
      <c r="AA91" s="62" t="str">
        <f t="shared" si="27"/>
        <v/>
      </c>
      <c r="AB91" s="62" t="str">
        <f>IFERROR(IF(V91&lt;&gt;"",IF(AA91&lt;&gt;"",VLOOKUP(AA91,'big site list'!$B$2:$C$343,2,FALSE),""),""),Preplist!$F$21)</f>
        <v/>
      </c>
      <c r="AD91" s="42">
        <v>88</v>
      </c>
      <c r="AH91" s="42" t="str">
        <f>IF(V91&lt;&gt;"",AND($W91&gt;=DATEVALUE("01/01/1920"),$W91&lt;Lookups!$A$10),"")</f>
        <v/>
      </c>
      <c r="AI91" s="42" t="str">
        <f>IF(V91&lt;&gt;"",AND($X91&gt;=DATEVALUE("01/01/2020"),$X91&lt;=Lookups!$A$10),"")</f>
        <v/>
      </c>
      <c r="AJ91" s="42" t="str">
        <f>IF(V91&lt;&gt;"",IFERROR(VLOOKUP(Y91,Lookups!$A$2:$A$6,1,FALSE),FALSE),"")</f>
        <v/>
      </c>
      <c r="AK91" s="42" t="b">
        <f t="shared" si="28"/>
        <v>1</v>
      </c>
    </row>
    <row r="92" spans="1:37" x14ac:dyDescent="0.35">
      <c r="A92" s="41"/>
      <c r="B92" s="69"/>
      <c r="C92" s="40"/>
      <c r="D92" s="71"/>
      <c r="E92" s="40"/>
      <c r="F92" s="72"/>
      <c r="G92" s="36"/>
      <c r="H92" s="55"/>
      <c r="I92" s="45"/>
      <c r="J92" s="45"/>
      <c r="K92" s="64" t="str">
        <f t="shared" si="17"/>
        <v/>
      </c>
      <c r="L92" s="18" t="str">
        <f t="shared" si="18"/>
        <v/>
      </c>
      <c r="M92" s="18" t="e">
        <f t="shared" si="19"/>
        <v>#VALUE!</v>
      </c>
      <c r="N92" s="18" t="e">
        <f t="shared" si="20"/>
        <v>#VALUE!</v>
      </c>
      <c r="O92" s="18" t="str">
        <f t="shared" si="21"/>
        <v/>
      </c>
      <c r="P92" s="18" t="e">
        <f t="shared" si="22"/>
        <v>#VALUE!</v>
      </c>
      <c r="Q92" s="18">
        <f t="shared" si="23"/>
        <v>0</v>
      </c>
      <c r="R92" s="18" t="e">
        <f t="shared" si="24"/>
        <v>#VALUE!</v>
      </c>
      <c r="S92" s="26" t="str">
        <f t="shared" si="25"/>
        <v>OK</v>
      </c>
      <c r="T92" s="21" t="str">
        <f>IF(V92="","",IF(Lookups!$A$16=0,"Main Site not selected",Lookups!$A$16))</f>
        <v/>
      </c>
      <c r="U92" s="21" t="str">
        <f>IF(V92="","",IF(Lookups!$A$17=0,"Main Site not selected",Lookups!$A$17))</f>
        <v/>
      </c>
      <c r="V92" s="62" t="str">
        <f t="shared" si="26"/>
        <v/>
      </c>
      <c r="W92" s="61" t="str">
        <f t="shared" si="29"/>
        <v/>
      </c>
      <c r="X92" s="61" t="str">
        <f t="shared" si="29"/>
        <v/>
      </c>
      <c r="Y92" s="62" t="str">
        <f t="shared" si="29"/>
        <v/>
      </c>
      <c r="Z92" s="62" t="str">
        <f t="shared" si="16"/>
        <v/>
      </c>
      <c r="AA92" s="62" t="str">
        <f t="shared" si="27"/>
        <v/>
      </c>
      <c r="AB92" s="62" t="str">
        <f>IFERROR(IF(V92&lt;&gt;"",IF(AA92&lt;&gt;"",VLOOKUP(AA92,'big site list'!$B$2:$C$343,2,FALSE),""),""),Preplist!$F$21)</f>
        <v/>
      </c>
      <c r="AD92" s="42">
        <v>89</v>
      </c>
      <c r="AH92" s="42" t="str">
        <f>IF(V92&lt;&gt;"",AND($W92&gt;=DATEVALUE("01/01/1920"),$W92&lt;Lookups!$A$10),"")</f>
        <v/>
      </c>
      <c r="AI92" s="42" t="str">
        <f>IF(V92&lt;&gt;"",AND($X92&gt;=DATEVALUE("01/01/2020"),$X92&lt;=Lookups!$A$10),"")</f>
        <v/>
      </c>
      <c r="AJ92" s="42" t="str">
        <f>IF(V92&lt;&gt;"",IFERROR(VLOOKUP(Y92,Lookups!$A$2:$A$6,1,FALSE),FALSE),"")</f>
        <v/>
      </c>
      <c r="AK92" s="42" t="b">
        <f t="shared" si="28"/>
        <v>1</v>
      </c>
    </row>
    <row r="93" spans="1:37" x14ac:dyDescent="0.35">
      <c r="A93" s="41"/>
      <c r="B93" s="69"/>
      <c r="C93" s="40"/>
      <c r="D93" s="71"/>
      <c r="E93" s="40"/>
      <c r="F93" s="72"/>
      <c r="G93" s="36"/>
      <c r="H93" s="55"/>
      <c r="I93" s="45"/>
      <c r="J93" s="45"/>
      <c r="K93" s="64" t="str">
        <f t="shared" si="17"/>
        <v/>
      </c>
      <c r="L93" s="18" t="str">
        <f t="shared" si="18"/>
        <v/>
      </c>
      <c r="M93" s="18" t="e">
        <f t="shared" si="19"/>
        <v>#VALUE!</v>
      </c>
      <c r="N93" s="18" t="e">
        <f t="shared" si="20"/>
        <v>#VALUE!</v>
      </c>
      <c r="O93" s="18" t="str">
        <f t="shared" si="21"/>
        <v/>
      </c>
      <c r="P93" s="18" t="e">
        <f t="shared" si="22"/>
        <v>#VALUE!</v>
      </c>
      <c r="Q93" s="18">
        <f t="shared" si="23"/>
        <v>0</v>
      </c>
      <c r="R93" s="18" t="e">
        <f t="shared" si="24"/>
        <v>#VALUE!</v>
      </c>
      <c r="S93" s="26" t="str">
        <f t="shared" si="25"/>
        <v>OK</v>
      </c>
      <c r="T93" s="21" t="str">
        <f>IF(V93="","",IF(Lookups!$A$16=0,"Main Site not selected",Lookups!$A$16))</f>
        <v/>
      </c>
      <c r="U93" s="21" t="str">
        <f>IF(V93="","",IF(Lookups!$A$17=0,"Main Site not selected",Lookups!$A$17))</f>
        <v/>
      </c>
      <c r="V93" s="62" t="str">
        <f t="shared" si="26"/>
        <v/>
      </c>
      <c r="W93" s="61" t="str">
        <f t="shared" si="29"/>
        <v/>
      </c>
      <c r="X93" s="61" t="str">
        <f t="shared" si="29"/>
        <v/>
      </c>
      <c r="Y93" s="62" t="str">
        <f t="shared" si="29"/>
        <v/>
      </c>
      <c r="Z93" s="62" t="str">
        <f t="shared" si="16"/>
        <v/>
      </c>
      <c r="AA93" s="62" t="str">
        <f t="shared" si="27"/>
        <v/>
      </c>
      <c r="AB93" s="62" t="str">
        <f>IFERROR(IF(V93&lt;&gt;"",IF(AA93&lt;&gt;"",VLOOKUP(AA93,'big site list'!$B$2:$C$343,2,FALSE),""),""),Preplist!$F$21)</f>
        <v/>
      </c>
      <c r="AD93" s="42">
        <v>90</v>
      </c>
      <c r="AH93" s="42" t="str">
        <f>IF(V93&lt;&gt;"",AND($W93&gt;=DATEVALUE("01/01/1920"),$W93&lt;Lookups!$A$10),"")</f>
        <v/>
      </c>
      <c r="AI93" s="42" t="str">
        <f>IF(V93&lt;&gt;"",AND($X93&gt;=DATEVALUE("01/01/2020"),$X93&lt;=Lookups!$A$10),"")</f>
        <v/>
      </c>
      <c r="AJ93" s="42" t="str">
        <f>IF(V93&lt;&gt;"",IFERROR(VLOOKUP(Y93,Lookups!$A$2:$A$6,1,FALSE),FALSE),"")</f>
        <v/>
      </c>
      <c r="AK93" s="42" t="b">
        <f t="shared" si="28"/>
        <v>1</v>
      </c>
    </row>
    <row r="94" spans="1:37" x14ac:dyDescent="0.35">
      <c r="A94" s="41"/>
      <c r="B94" s="69"/>
      <c r="C94" s="40"/>
      <c r="D94" s="71"/>
      <c r="E94" s="40"/>
      <c r="F94" s="72"/>
      <c r="G94" s="36"/>
      <c r="H94" s="55"/>
      <c r="I94" s="45"/>
      <c r="J94" s="45"/>
      <c r="K94" s="64" t="str">
        <f t="shared" si="17"/>
        <v/>
      </c>
      <c r="L94" s="18" t="str">
        <f t="shared" si="18"/>
        <v/>
      </c>
      <c r="M94" s="18" t="e">
        <f t="shared" si="19"/>
        <v>#VALUE!</v>
      </c>
      <c r="N94" s="18" t="e">
        <f t="shared" si="20"/>
        <v>#VALUE!</v>
      </c>
      <c r="O94" s="18" t="str">
        <f t="shared" si="21"/>
        <v/>
      </c>
      <c r="P94" s="18" t="e">
        <f t="shared" si="22"/>
        <v>#VALUE!</v>
      </c>
      <c r="Q94" s="18">
        <f t="shared" si="23"/>
        <v>0</v>
      </c>
      <c r="R94" s="18" t="e">
        <f t="shared" si="24"/>
        <v>#VALUE!</v>
      </c>
      <c r="S94" s="26" t="str">
        <f t="shared" si="25"/>
        <v>OK</v>
      </c>
      <c r="T94" s="21" t="str">
        <f>IF(V94="","",IF(Lookups!$A$16=0,"Main Site not selected",Lookups!$A$16))</f>
        <v/>
      </c>
      <c r="U94" s="21" t="str">
        <f>IF(V94="","",IF(Lookups!$A$17=0,"Main Site not selected",Lookups!$A$17))</f>
        <v/>
      </c>
      <c r="V94" s="62" t="str">
        <f t="shared" si="26"/>
        <v/>
      </c>
      <c r="W94" s="61" t="str">
        <f t="shared" si="29"/>
        <v/>
      </c>
      <c r="X94" s="61" t="str">
        <f t="shared" si="29"/>
        <v/>
      </c>
      <c r="Y94" s="62" t="str">
        <f t="shared" si="29"/>
        <v/>
      </c>
      <c r="Z94" s="62" t="str">
        <f t="shared" si="16"/>
        <v/>
      </c>
      <c r="AA94" s="62" t="str">
        <f t="shared" si="27"/>
        <v/>
      </c>
      <c r="AB94" s="62" t="str">
        <f>IFERROR(IF(V94&lt;&gt;"",IF(AA94&lt;&gt;"",VLOOKUP(AA94,'big site list'!$B$2:$C$343,2,FALSE),""),""),Preplist!$F$21)</f>
        <v/>
      </c>
      <c r="AD94" s="42">
        <v>91</v>
      </c>
      <c r="AH94" s="42" t="str">
        <f>IF(V94&lt;&gt;"",AND($W94&gt;=DATEVALUE("01/01/1920"),$W94&lt;Lookups!$A$10),"")</f>
        <v/>
      </c>
      <c r="AI94" s="42" t="str">
        <f>IF(V94&lt;&gt;"",AND($X94&gt;=DATEVALUE("01/01/2020"),$X94&lt;=Lookups!$A$10),"")</f>
        <v/>
      </c>
      <c r="AJ94" s="42" t="str">
        <f>IF(V94&lt;&gt;"",IFERROR(VLOOKUP(Y94,Lookups!$A$2:$A$6,1,FALSE),FALSE),"")</f>
        <v/>
      </c>
      <c r="AK94" s="42" t="b">
        <f t="shared" si="28"/>
        <v>1</v>
      </c>
    </row>
    <row r="95" spans="1:37" x14ac:dyDescent="0.35">
      <c r="A95" s="41"/>
      <c r="B95" s="69"/>
      <c r="C95" s="40"/>
      <c r="D95" s="71"/>
      <c r="E95" s="40"/>
      <c r="F95" s="72"/>
      <c r="G95" s="36"/>
      <c r="H95" s="55"/>
      <c r="I95" s="45"/>
      <c r="J95" s="45"/>
      <c r="K95" s="64" t="str">
        <f t="shared" si="17"/>
        <v/>
      </c>
      <c r="L95" s="18" t="str">
        <f t="shared" si="18"/>
        <v/>
      </c>
      <c r="M95" s="18" t="e">
        <f t="shared" si="19"/>
        <v>#VALUE!</v>
      </c>
      <c r="N95" s="18" t="e">
        <f t="shared" si="20"/>
        <v>#VALUE!</v>
      </c>
      <c r="O95" s="18" t="str">
        <f t="shared" si="21"/>
        <v/>
      </c>
      <c r="P95" s="18" t="e">
        <f t="shared" si="22"/>
        <v>#VALUE!</v>
      </c>
      <c r="Q95" s="18">
        <f t="shared" si="23"/>
        <v>0</v>
      </c>
      <c r="R95" s="18" t="e">
        <f t="shared" si="24"/>
        <v>#VALUE!</v>
      </c>
      <c r="S95" s="26" t="str">
        <f t="shared" si="25"/>
        <v>OK</v>
      </c>
      <c r="T95" s="21" t="str">
        <f>IF(V95="","",IF(Lookups!$A$16=0,"Main Site not selected",Lookups!$A$16))</f>
        <v/>
      </c>
      <c r="U95" s="21" t="str">
        <f>IF(V95="","",IF(Lookups!$A$17=0,"Main Site not selected",Lookups!$A$17))</f>
        <v/>
      </c>
      <c r="V95" s="62" t="str">
        <f t="shared" si="26"/>
        <v/>
      </c>
      <c r="W95" s="61" t="str">
        <f t="shared" si="29"/>
        <v/>
      </c>
      <c r="X95" s="61" t="str">
        <f t="shared" si="29"/>
        <v/>
      </c>
      <c r="Y95" s="62" t="str">
        <f t="shared" si="29"/>
        <v/>
      </c>
      <c r="Z95" s="62" t="str">
        <f t="shared" si="16"/>
        <v/>
      </c>
      <c r="AA95" s="62" t="str">
        <f t="shared" si="27"/>
        <v/>
      </c>
      <c r="AB95" s="62" t="str">
        <f>IFERROR(IF(V95&lt;&gt;"",IF(AA95&lt;&gt;"",VLOOKUP(AA95,'big site list'!$B$2:$C$343,2,FALSE),""),""),Preplist!$F$21)</f>
        <v/>
      </c>
      <c r="AD95" s="42">
        <v>92</v>
      </c>
      <c r="AH95" s="42" t="str">
        <f>IF(V95&lt;&gt;"",AND($W95&gt;=DATEVALUE("01/01/1920"),$W95&lt;Lookups!$A$10),"")</f>
        <v/>
      </c>
      <c r="AI95" s="42" t="str">
        <f>IF(V95&lt;&gt;"",AND($X95&gt;=DATEVALUE("01/01/2020"),$X95&lt;=Lookups!$A$10),"")</f>
        <v/>
      </c>
      <c r="AJ95" s="42" t="str">
        <f>IF(V95&lt;&gt;"",IFERROR(VLOOKUP(Y95,Lookups!$A$2:$A$6,1,FALSE),FALSE),"")</f>
        <v/>
      </c>
      <c r="AK95" s="42" t="b">
        <f t="shared" si="28"/>
        <v>1</v>
      </c>
    </row>
    <row r="96" spans="1:37" x14ac:dyDescent="0.35">
      <c r="A96" s="41"/>
      <c r="B96" s="69"/>
      <c r="C96" s="40"/>
      <c r="D96" s="71"/>
      <c r="E96" s="40"/>
      <c r="F96" s="72"/>
      <c r="G96" s="36"/>
      <c r="H96" s="55"/>
      <c r="I96" s="45"/>
      <c r="J96" s="45"/>
      <c r="K96" s="64" t="str">
        <f t="shared" si="17"/>
        <v/>
      </c>
      <c r="L96" s="18" t="str">
        <f t="shared" si="18"/>
        <v/>
      </c>
      <c r="M96" s="18" t="e">
        <f t="shared" si="19"/>
        <v>#VALUE!</v>
      </c>
      <c r="N96" s="18" t="e">
        <f t="shared" si="20"/>
        <v>#VALUE!</v>
      </c>
      <c r="O96" s="18" t="str">
        <f t="shared" si="21"/>
        <v/>
      </c>
      <c r="P96" s="18" t="e">
        <f t="shared" si="22"/>
        <v>#VALUE!</v>
      </c>
      <c r="Q96" s="18">
        <f t="shared" si="23"/>
        <v>0</v>
      </c>
      <c r="R96" s="18" t="e">
        <f t="shared" si="24"/>
        <v>#VALUE!</v>
      </c>
      <c r="S96" s="26" t="str">
        <f t="shared" si="25"/>
        <v>OK</v>
      </c>
      <c r="T96" s="21" t="str">
        <f>IF(V96="","",IF(Lookups!$A$16=0,"Main Site not selected",Lookups!$A$16))</f>
        <v/>
      </c>
      <c r="U96" s="21" t="str">
        <f>IF(V96="","",IF(Lookups!$A$17=0,"Main Site not selected",Lookups!$A$17))</f>
        <v/>
      </c>
      <c r="V96" s="62" t="str">
        <f t="shared" si="26"/>
        <v/>
      </c>
      <c r="W96" s="61" t="str">
        <f t="shared" si="29"/>
        <v/>
      </c>
      <c r="X96" s="61" t="str">
        <f t="shared" si="29"/>
        <v/>
      </c>
      <c r="Y96" s="62" t="str">
        <f t="shared" si="29"/>
        <v/>
      </c>
      <c r="Z96" s="62" t="str">
        <f t="shared" si="16"/>
        <v/>
      </c>
      <c r="AA96" s="62" t="str">
        <f t="shared" si="27"/>
        <v/>
      </c>
      <c r="AB96" s="62" t="str">
        <f>IFERROR(IF(V96&lt;&gt;"",IF(AA96&lt;&gt;"",VLOOKUP(AA96,'big site list'!$B$2:$C$343,2,FALSE),""),""),Preplist!$F$21)</f>
        <v/>
      </c>
      <c r="AD96" s="42">
        <v>93</v>
      </c>
      <c r="AH96" s="42" t="str">
        <f>IF(V96&lt;&gt;"",AND($W96&gt;=DATEVALUE("01/01/1920"),$W96&lt;Lookups!$A$10),"")</f>
        <v/>
      </c>
      <c r="AI96" s="42" t="str">
        <f>IF(V96&lt;&gt;"",AND($X96&gt;=DATEVALUE("01/01/2020"),$X96&lt;=Lookups!$A$10),"")</f>
        <v/>
      </c>
      <c r="AJ96" s="42" t="str">
        <f>IF(V96&lt;&gt;"",IFERROR(VLOOKUP(Y96,Lookups!$A$2:$A$6,1,FALSE),FALSE),"")</f>
        <v/>
      </c>
      <c r="AK96" s="42" t="b">
        <f t="shared" si="28"/>
        <v>1</v>
      </c>
    </row>
    <row r="97" spans="1:37" x14ac:dyDescent="0.35">
      <c r="A97" s="41"/>
      <c r="B97" s="69"/>
      <c r="C97" s="40"/>
      <c r="D97" s="71"/>
      <c r="E97" s="40"/>
      <c r="F97" s="72"/>
      <c r="G97" s="36"/>
      <c r="H97" s="55"/>
      <c r="I97" s="45"/>
      <c r="J97" s="45"/>
      <c r="K97" s="64" t="str">
        <f t="shared" si="17"/>
        <v/>
      </c>
      <c r="L97" s="18" t="str">
        <f t="shared" si="18"/>
        <v/>
      </c>
      <c r="M97" s="18" t="e">
        <f t="shared" si="19"/>
        <v>#VALUE!</v>
      </c>
      <c r="N97" s="18" t="e">
        <f t="shared" si="20"/>
        <v>#VALUE!</v>
      </c>
      <c r="O97" s="18" t="str">
        <f t="shared" si="21"/>
        <v/>
      </c>
      <c r="P97" s="18" t="e">
        <f t="shared" si="22"/>
        <v>#VALUE!</v>
      </c>
      <c r="Q97" s="18">
        <f t="shared" si="23"/>
        <v>0</v>
      </c>
      <c r="R97" s="18" t="e">
        <f t="shared" si="24"/>
        <v>#VALUE!</v>
      </c>
      <c r="S97" s="26" t="str">
        <f t="shared" si="25"/>
        <v>OK</v>
      </c>
      <c r="T97" s="21" t="str">
        <f>IF(V97="","",IF(Lookups!$A$16=0,"Main Site not selected",Lookups!$A$16))</f>
        <v/>
      </c>
      <c r="U97" s="21" t="str">
        <f>IF(V97="","",IF(Lookups!$A$17=0,"Main Site not selected",Lookups!$A$17))</f>
        <v/>
      </c>
      <c r="V97" s="62" t="str">
        <f t="shared" si="26"/>
        <v/>
      </c>
      <c r="W97" s="61" t="str">
        <f t="shared" si="29"/>
        <v/>
      </c>
      <c r="X97" s="61" t="str">
        <f t="shared" si="29"/>
        <v/>
      </c>
      <c r="Y97" s="62" t="str">
        <f t="shared" si="29"/>
        <v/>
      </c>
      <c r="Z97" s="62" t="str">
        <f t="shared" si="16"/>
        <v/>
      </c>
      <c r="AA97" s="62" t="str">
        <f t="shared" si="27"/>
        <v/>
      </c>
      <c r="AB97" s="62" t="str">
        <f>IFERROR(IF(V97&lt;&gt;"",IF(AA97&lt;&gt;"",VLOOKUP(AA97,'big site list'!$B$2:$C$343,2,FALSE),""),""),Preplist!$F$21)</f>
        <v/>
      </c>
      <c r="AD97" s="42">
        <v>94</v>
      </c>
      <c r="AH97" s="42" t="str">
        <f>IF(V97&lt;&gt;"",AND($W97&gt;=DATEVALUE("01/01/1920"),$W97&lt;Lookups!$A$10),"")</f>
        <v/>
      </c>
      <c r="AI97" s="42" t="str">
        <f>IF(V97&lt;&gt;"",AND($X97&gt;=DATEVALUE("01/01/2020"),$X97&lt;=Lookups!$A$10),"")</f>
        <v/>
      </c>
      <c r="AJ97" s="42" t="str">
        <f>IF(V97&lt;&gt;"",IFERROR(VLOOKUP(Y97,Lookups!$A$2:$A$6,1,FALSE),FALSE),"")</f>
        <v/>
      </c>
      <c r="AK97" s="42" t="b">
        <f t="shared" si="28"/>
        <v>1</v>
      </c>
    </row>
    <row r="98" spans="1:37" x14ac:dyDescent="0.35">
      <c r="A98" s="41"/>
      <c r="B98" s="69"/>
      <c r="C98" s="40"/>
      <c r="D98" s="71"/>
      <c r="E98" s="40"/>
      <c r="F98" s="72"/>
      <c r="G98" s="36"/>
      <c r="H98" s="55"/>
      <c r="I98" s="45"/>
      <c r="J98" s="45"/>
      <c r="K98" s="64" t="str">
        <f t="shared" si="17"/>
        <v/>
      </c>
      <c r="L98" s="18" t="str">
        <f t="shared" si="18"/>
        <v/>
      </c>
      <c r="M98" s="18" t="e">
        <f t="shared" si="19"/>
        <v>#VALUE!</v>
      </c>
      <c r="N98" s="18" t="e">
        <f t="shared" si="20"/>
        <v>#VALUE!</v>
      </c>
      <c r="O98" s="18" t="str">
        <f t="shared" si="21"/>
        <v/>
      </c>
      <c r="P98" s="18" t="e">
        <f t="shared" si="22"/>
        <v>#VALUE!</v>
      </c>
      <c r="Q98" s="18">
        <f t="shared" si="23"/>
        <v>0</v>
      </c>
      <c r="R98" s="18" t="e">
        <f t="shared" si="24"/>
        <v>#VALUE!</v>
      </c>
      <c r="S98" s="26" t="str">
        <f t="shared" si="25"/>
        <v>OK</v>
      </c>
      <c r="T98" s="21" t="str">
        <f>IF(V98="","",IF(Lookups!$A$16=0,"Main Site not selected",Lookups!$A$16))</f>
        <v/>
      </c>
      <c r="U98" s="21" t="str">
        <f>IF(V98="","",IF(Lookups!$A$17=0,"Main Site not selected",Lookups!$A$17))</f>
        <v/>
      </c>
      <c r="V98" s="62" t="str">
        <f t="shared" si="26"/>
        <v/>
      </c>
      <c r="W98" s="61" t="str">
        <f t="shared" si="29"/>
        <v/>
      </c>
      <c r="X98" s="61" t="str">
        <f t="shared" si="29"/>
        <v/>
      </c>
      <c r="Y98" s="62" t="str">
        <f t="shared" si="29"/>
        <v/>
      </c>
      <c r="Z98" s="62" t="str">
        <f t="shared" si="16"/>
        <v/>
      </c>
      <c r="AA98" s="62" t="str">
        <f t="shared" si="27"/>
        <v/>
      </c>
      <c r="AB98" s="62" t="str">
        <f>IFERROR(IF(V98&lt;&gt;"",IF(AA98&lt;&gt;"",VLOOKUP(AA98,'big site list'!$B$2:$C$343,2,FALSE),""),""),Preplist!$F$21)</f>
        <v/>
      </c>
      <c r="AD98" s="42">
        <v>95</v>
      </c>
      <c r="AH98" s="42" t="str">
        <f>IF(V98&lt;&gt;"",AND($W98&gt;=DATEVALUE("01/01/1920"),$W98&lt;Lookups!$A$10),"")</f>
        <v/>
      </c>
      <c r="AI98" s="42" t="str">
        <f>IF(V98&lt;&gt;"",AND($X98&gt;=DATEVALUE("01/01/2020"),$X98&lt;=Lookups!$A$10),"")</f>
        <v/>
      </c>
      <c r="AJ98" s="42" t="str">
        <f>IF(V98&lt;&gt;"",IFERROR(VLOOKUP(Y98,Lookups!$A$2:$A$6,1,FALSE),FALSE),"")</f>
        <v/>
      </c>
      <c r="AK98" s="42" t="b">
        <f t="shared" si="28"/>
        <v>1</v>
      </c>
    </row>
    <row r="99" spans="1:37" x14ac:dyDescent="0.35">
      <c r="A99" s="41"/>
      <c r="B99" s="69"/>
      <c r="C99" s="40"/>
      <c r="D99" s="71"/>
      <c r="E99" s="40"/>
      <c r="F99" s="72"/>
      <c r="G99" s="36"/>
      <c r="H99" s="55"/>
      <c r="I99" s="45"/>
      <c r="J99" s="45"/>
      <c r="K99" s="64" t="str">
        <f t="shared" si="17"/>
        <v/>
      </c>
      <c r="L99" s="18" t="str">
        <f t="shared" si="18"/>
        <v/>
      </c>
      <c r="M99" s="18" t="e">
        <f t="shared" si="19"/>
        <v>#VALUE!</v>
      </c>
      <c r="N99" s="18" t="e">
        <f t="shared" si="20"/>
        <v>#VALUE!</v>
      </c>
      <c r="O99" s="18" t="str">
        <f t="shared" si="21"/>
        <v/>
      </c>
      <c r="P99" s="18" t="e">
        <f t="shared" si="22"/>
        <v>#VALUE!</v>
      </c>
      <c r="Q99" s="18">
        <f t="shared" si="23"/>
        <v>0</v>
      </c>
      <c r="R99" s="18" t="e">
        <f t="shared" si="24"/>
        <v>#VALUE!</v>
      </c>
      <c r="S99" s="26" t="str">
        <f t="shared" si="25"/>
        <v>OK</v>
      </c>
      <c r="T99" s="21" t="str">
        <f>IF(V99="","",IF(Lookups!$A$16=0,"Main Site not selected",Lookups!$A$16))</f>
        <v/>
      </c>
      <c r="U99" s="21" t="str">
        <f>IF(V99="","",IF(Lookups!$A$17=0,"Main Site not selected",Lookups!$A$17))</f>
        <v/>
      </c>
      <c r="V99" s="62" t="str">
        <f t="shared" si="26"/>
        <v/>
      </c>
      <c r="W99" s="61" t="str">
        <f t="shared" si="29"/>
        <v/>
      </c>
      <c r="X99" s="61" t="str">
        <f t="shared" si="29"/>
        <v/>
      </c>
      <c r="Y99" s="62" t="str">
        <f t="shared" si="29"/>
        <v/>
      </c>
      <c r="Z99" s="62" t="str">
        <f t="shared" si="16"/>
        <v/>
      </c>
      <c r="AA99" s="62" t="str">
        <f t="shared" si="27"/>
        <v/>
      </c>
      <c r="AB99" s="62" t="str">
        <f>IFERROR(IF(V99&lt;&gt;"",IF(AA99&lt;&gt;"",VLOOKUP(AA99,'big site list'!$B$2:$C$343,2,FALSE),""),""),Preplist!$F$21)</f>
        <v/>
      </c>
      <c r="AD99" s="42">
        <v>96</v>
      </c>
      <c r="AH99" s="42" t="str">
        <f>IF(V99&lt;&gt;"",AND($W99&gt;=DATEVALUE("01/01/1920"),$W99&lt;Lookups!$A$10),"")</f>
        <v/>
      </c>
      <c r="AI99" s="42" t="str">
        <f>IF(V99&lt;&gt;"",AND($X99&gt;=DATEVALUE("01/01/2020"),$X99&lt;=Lookups!$A$10),"")</f>
        <v/>
      </c>
      <c r="AJ99" s="42" t="str">
        <f>IF(V99&lt;&gt;"",IFERROR(VLOOKUP(Y99,Lookups!$A$2:$A$6,1,FALSE),FALSE),"")</f>
        <v/>
      </c>
      <c r="AK99" s="42" t="b">
        <f t="shared" si="28"/>
        <v>1</v>
      </c>
    </row>
    <row r="100" spans="1:37" x14ac:dyDescent="0.35">
      <c r="A100" s="41"/>
      <c r="B100" s="69"/>
      <c r="C100" s="40"/>
      <c r="D100" s="71"/>
      <c r="E100" s="40"/>
      <c r="F100" s="72"/>
      <c r="G100" s="36"/>
      <c r="H100" s="55"/>
      <c r="I100" s="45"/>
      <c r="J100" s="45"/>
      <c r="K100" s="64" t="str">
        <f t="shared" si="17"/>
        <v/>
      </c>
      <c r="L100" s="18" t="str">
        <f t="shared" si="18"/>
        <v/>
      </c>
      <c r="M100" s="18" t="e">
        <f t="shared" si="19"/>
        <v>#VALUE!</v>
      </c>
      <c r="N100" s="18" t="e">
        <f t="shared" si="20"/>
        <v>#VALUE!</v>
      </c>
      <c r="O100" s="18" t="str">
        <f t="shared" si="21"/>
        <v/>
      </c>
      <c r="P100" s="18" t="e">
        <f t="shared" si="22"/>
        <v>#VALUE!</v>
      </c>
      <c r="Q100" s="18">
        <f t="shared" si="23"/>
        <v>0</v>
      </c>
      <c r="R100" s="18" t="e">
        <f t="shared" si="24"/>
        <v>#VALUE!</v>
      </c>
      <c r="S100" s="26" t="str">
        <f t="shared" si="25"/>
        <v>OK</v>
      </c>
      <c r="T100" s="21" t="str">
        <f>IF(V100="","",IF(Lookups!$A$16=0,"Main Site not selected",Lookups!$A$16))</f>
        <v/>
      </c>
      <c r="U100" s="21" t="str">
        <f>IF(V100="","",IF(Lookups!$A$17=0,"Main Site not selected",Lookups!$A$17))</f>
        <v/>
      </c>
      <c r="V100" s="62" t="str">
        <f t="shared" si="26"/>
        <v/>
      </c>
      <c r="W100" s="61" t="str">
        <f t="shared" si="29"/>
        <v/>
      </c>
      <c r="X100" s="61" t="str">
        <f t="shared" si="29"/>
        <v/>
      </c>
      <c r="Y100" s="62" t="str">
        <f t="shared" si="29"/>
        <v/>
      </c>
      <c r="Z100" s="62" t="str">
        <f t="shared" si="16"/>
        <v/>
      </c>
      <c r="AA100" s="62" t="str">
        <f t="shared" si="27"/>
        <v/>
      </c>
      <c r="AB100" s="62" t="str">
        <f>IFERROR(IF(V100&lt;&gt;"",IF(AA100&lt;&gt;"",VLOOKUP(AA100,'big site list'!$B$2:$C$343,2,FALSE),""),""),Preplist!$F$21)</f>
        <v/>
      </c>
      <c r="AD100" s="42">
        <v>97</v>
      </c>
      <c r="AH100" s="42" t="str">
        <f>IF(V100&lt;&gt;"",AND($W100&gt;=DATEVALUE("01/01/1920"),$W100&lt;Lookups!$A$10),"")</f>
        <v/>
      </c>
      <c r="AI100" s="42" t="str">
        <f>IF(V100&lt;&gt;"",AND($X100&gt;=DATEVALUE("01/01/2020"),$X100&lt;=Lookups!$A$10),"")</f>
        <v/>
      </c>
      <c r="AJ100" s="42" t="str">
        <f>IF(V100&lt;&gt;"",IFERROR(VLOOKUP(Y100,Lookups!$A$2:$A$6,1,FALSE),FALSE),"")</f>
        <v/>
      </c>
      <c r="AK100" s="42" t="b">
        <f t="shared" si="28"/>
        <v>1</v>
      </c>
    </row>
    <row r="101" spans="1:37" x14ac:dyDescent="0.35">
      <c r="A101" s="41"/>
      <c r="B101" s="69"/>
      <c r="C101" s="40"/>
      <c r="D101" s="71"/>
      <c r="E101" s="40"/>
      <c r="F101" s="72"/>
      <c r="G101" s="36"/>
      <c r="H101" s="55"/>
      <c r="I101" s="45"/>
      <c r="J101" s="45"/>
      <c r="K101" s="64" t="str">
        <f t="shared" si="17"/>
        <v/>
      </c>
      <c r="L101" s="18" t="str">
        <f t="shared" si="18"/>
        <v/>
      </c>
      <c r="M101" s="18" t="e">
        <f t="shared" si="19"/>
        <v>#VALUE!</v>
      </c>
      <c r="N101" s="18" t="e">
        <f t="shared" si="20"/>
        <v>#VALUE!</v>
      </c>
      <c r="O101" s="18" t="str">
        <f t="shared" si="21"/>
        <v/>
      </c>
      <c r="P101" s="18" t="e">
        <f t="shared" si="22"/>
        <v>#VALUE!</v>
      </c>
      <c r="Q101" s="18">
        <f t="shared" si="23"/>
        <v>0</v>
      </c>
      <c r="R101" s="18" t="e">
        <f t="shared" si="24"/>
        <v>#VALUE!</v>
      </c>
      <c r="S101" s="26" t="str">
        <f t="shared" si="25"/>
        <v>OK</v>
      </c>
      <c r="T101" s="21" t="str">
        <f>IF(V101="","",IF(Lookups!$A$16=0,"Main Site not selected",Lookups!$A$16))</f>
        <v/>
      </c>
      <c r="U101" s="21" t="str">
        <f>IF(V101="","",IF(Lookups!$A$17=0,"Main Site not selected",Lookups!$A$17))</f>
        <v/>
      </c>
      <c r="V101" s="62" t="str">
        <f t="shared" si="26"/>
        <v/>
      </c>
      <c r="W101" s="61" t="str">
        <f t="shared" si="29"/>
        <v/>
      </c>
      <c r="X101" s="61" t="str">
        <f t="shared" si="29"/>
        <v/>
      </c>
      <c r="Y101" s="62" t="str">
        <f t="shared" si="29"/>
        <v/>
      </c>
      <c r="Z101" s="62" t="str">
        <f t="shared" si="16"/>
        <v/>
      </c>
      <c r="AA101" s="62" t="str">
        <f t="shared" si="27"/>
        <v/>
      </c>
      <c r="AB101" s="62" t="str">
        <f>IFERROR(IF(V101&lt;&gt;"",IF(AA101&lt;&gt;"",VLOOKUP(AA101,'big site list'!$B$2:$C$343,2,FALSE),""),""),Preplist!$F$21)</f>
        <v/>
      </c>
      <c r="AD101" s="42">
        <v>98</v>
      </c>
      <c r="AH101" s="42" t="str">
        <f>IF(V101&lt;&gt;"",AND($W101&gt;=DATEVALUE("01/01/1920"),$W101&lt;Lookups!$A$10),"")</f>
        <v/>
      </c>
      <c r="AI101" s="42" t="str">
        <f>IF(V101&lt;&gt;"",AND($X101&gt;=DATEVALUE("01/01/2020"),$X101&lt;=Lookups!$A$10),"")</f>
        <v/>
      </c>
      <c r="AJ101" s="42" t="str">
        <f>IF(V101&lt;&gt;"",IFERROR(VLOOKUP(Y101,Lookups!$A$2:$A$6,1,FALSE),FALSE),"")</f>
        <v/>
      </c>
      <c r="AK101" s="42" t="b">
        <f t="shared" si="28"/>
        <v>1</v>
      </c>
    </row>
    <row r="102" spans="1:37" x14ac:dyDescent="0.35">
      <c r="A102" s="41"/>
      <c r="B102" s="69"/>
      <c r="C102" s="40"/>
      <c r="D102" s="71"/>
      <c r="E102" s="40"/>
      <c r="F102" s="72"/>
      <c r="G102" s="36"/>
      <c r="H102" s="55"/>
      <c r="I102" s="45"/>
      <c r="J102" s="45"/>
      <c r="K102" s="64" t="str">
        <f t="shared" si="17"/>
        <v/>
      </c>
      <c r="L102" s="18" t="str">
        <f t="shared" si="18"/>
        <v/>
      </c>
      <c r="M102" s="18" t="e">
        <f t="shared" si="19"/>
        <v>#VALUE!</v>
      </c>
      <c r="N102" s="18" t="e">
        <f t="shared" si="20"/>
        <v>#VALUE!</v>
      </c>
      <c r="O102" s="18" t="str">
        <f t="shared" si="21"/>
        <v/>
      </c>
      <c r="P102" s="18" t="e">
        <f t="shared" si="22"/>
        <v>#VALUE!</v>
      </c>
      <c r="Q102" s="18">
        <f t="shared" si="23"/>
        <v>0</v>
      </c>
      <c r="R102" s="18" t="e">
        <f t="shared" si="24"/>
        <v>#VALUE!</v>
      </c>
      <c r="S102" s="26" t="str">
        <f t="shared" si="25"/>
        <v>OK</v>
      </c>
      <c r="T102" s="21" t="str">
        <f>IF(V102="","",IF(Lookups!$A$16=0,"Main Site not selected",Lookups!$A$16))</f>
        <v/>
      </c>
      <c r="U102" s="21" t="str">
        <f>IF(V102="","",IF(Lookups!$A$17=0,"Main Site not selected",Lookups!$A$17))</f>
        <v/>
      </c>
      <c r="V102" s="62" t="str">
        <f t="shared" si="26"/>
        <v/>
      </c>
      <c r="W102" s="61" t="str">
        <f t="shared" si="29"/>
        <v/>
      </c>
      <c r="X102" s="61" t="str">
        <f t="shared" si="29"/>
        <v/>
      </c>
      <c r="Y102" s="62" t="str">
        <f t="shared" si="29"/>
        <v/>
      </c>
      <c r="Z102" s="62" t="str">
        <f t="shared" si="16"/>
        <v/>
      </c>
      <c r="AA102" s="62" t="str">
        <f t="shared" si="27"/>
        <v/>
      </c>
      <c r="AB102" s="62" t="str">
        <f>IFERROR(IF(V102&lt;&gt;"",IF(AA102&lt;&gt;"",VLOOKUP(AA102,'big site list'!$B$2:$C$343,2,FALSE),""),""),Preplist!$F$21)</f>
        <v/>
      </c>
      <c r="AD102" s="42">
        <v>99</v>
      </c>
      <c r="AH102" s="42" t="str">
        <f>IF(V102&lt;&gt;"",AND($W102&gt;=DATEVALUE("01/01/1920"),$W102&lt;Lookups!$A$10),"")</f>
        <v/>
      </c>
      <c r="AI102" s="42" t="str">
        <f>IF(V102&lt;&gt;"",AND($X102&gt;=DATEVALUE("01/01/2020"),$X102&lt;=Lookups!$A$10),"")</f>
        <v/>
      </c>
      <c r="AJ102" s="42" t="str">
        <f>IF(V102&lt;&gt;"",IFERROR(VLOOKUP(Y102,Lookups!$A$2:$A$6,1,FALSE),FALSE),"")</f>
        <v/>
      </c>
      <c r="AK102" s="42" t="b">
        <f t="shared" si="28"/>
        <v>1</v>
      </c>
    </row>
    <row r="103" spans="1:37" x14ac:dyDescent="0.35">
      <c r="A103" s="41"/>
      <c r="B103" s="69"/>
      <c r="C103" s="40"/>
      <c r="D103" s="71"/>
      <c r="E103" s="40"/>
      <c r="F103" s="72"/>
      <c r="G103" s="36"/>
      <c r="H103" s="55"/>
      <c r="I103" s="45"/>
      <c r="J103" s="45"/>
      <c r="K103" s="64" t="str">
        <f t="shared" si="17"/>
        <v/>
      </c>
      <c r="L103" s="18" t="str">
        <f t="shared" si="18"/>
        <v/>
      </c>
      <c r="M103" s="18" t="e">
        <f t="shared" si="19"/>
        <v>#VALUE!</v>
      </c>
      <c r="N103" s="18" t="e">
        <f t="shared" si="20"/>
        <v>#VALUE!</v>
      </c>
      <c r="O103" s="18" t="str">
        <f t="shared" si="21"/>
        <v/>
      </c>
      <c r="P103" s="18" t="e">
        <f t="shared" si="22"/>
        <v>#VALUE!</v>
      </c>
      <c r="Q103" s="18">
        <f t="shared" si="23"/>
        <v>0</v>
      </c>
      <c r="R103" s="18" t="e">
        <f t="shared" si="24"/>
        <v>#VALUE!</v>
      </c>
      <c r="S103" s="26" t="str">
        <f t="shared" si="25"/>
        <v>OK</v>
      </c>
      <c r="T103" s="21" t="str">
        <f>IF(V103="","",IF(Lookups!$A$16=0,"Main Site not selected",Lookups!$A$16))</f>
        <v/>
      </c>
      <c r="U103" s="21" t="str">
        <f>IF(V103="","",IF(Lookups!$A$17=0,"Main Site not selected",Lookups!$A$17))</f>
        <v/>
      </c>
      <c r="V103" s="62" t="str">
        <f t="shared" si="26"/>
        <v/>
      </c>
      <c r="W103" s="61" t="str">
        <f t="shared" si="29"/>
        <v/>
      </c>
      <c r="X103" s="61" t="str">
        <f t="shared" si="29"/>
        <v/>
      </c>
      <c r="Y103" s="62" t="str">
        <f t="shared" si="29"/>
        <v/>
      </c>
      <c r="Z103" s="62" t="str">
        <f t="shared" si="16"/>
        <v/>
      </c>
      <c r="AA103" s="62" t="str">
        <f t="shared" si="27"/>
        <v/>
      </c>
      <c r="AB103" s="62" t="str">
        <f>IFERROR(IF(V103&lt;&gt;"",IF(AA103&lt;&gt;"",VLOOKUP(AA103,'big site list'!$B$2:$C$343,2,FALSE),""),""),Preplist!$F$21)</f>
        <v/>
      </c>
      <c r="AD103" s="42">
        <v>100</v>
      </c>
      <c r="AH103" s="42" t="str">
        <f>IF(V103&lt;&gt;"",AND($W103&gt;=DATEVALUE("01/01/1920"),$W103&lt;Lookups!$A$10),"")</f>
        <v/>
      </c>
      <c r="AI103" s="42" t="str">
        <f>IF(V103&lt;&gt;"",AND($X103&gt;=DATEVALUE("01/01/2020"),$X103&lt;=Lookups!$A$10),"")</f>
        <v/>
      </c>
      <c r="AJ103" s="42" t="str">
        <f>IF(V103&lt;&gt;"",IFERROR(VLOOKUP(Y103,Lookups!$A$2:$A$6,1,FALSE),FALSE),"")</f>
        <v/>
      </c>
      <c r="AK103" s="42" t="b">
        <f t="shared" si="28"/>
        <v>1</v>
      </c>
    </row>
    <row r="104" spans="1:37" x14ac:dyDescent="0.35">
      <c r="A104" s="41"/>
      <c r="B104" s="69"/>
      <c r="C104" s="40"/>
      <c r="D104" s="71"/>
      <c r="E104" s="40"/>
      <c r="F104" s="72"/>
      <c r="G104" s="36"/>
      <c r="H104" s="55"/>
      <c r="I104" s="45"/>
      <c r="J104" s="45"/>
      <c r="K104" s="64" t="str">
        <f t="shared" si="17"/>
        <v/>
      </c>
      <c r="L104" s="18" t="str">
        <f t="shared" si="18"/>
        <v/>
      </c>
      <c r="M104" s="18" t="e">
        <f t="shared" si="19"/>
        <v>#VALUE!</v>
      </c>
      <c r="N104" s="18" t="e">
        <f t="shared" si="20"/>
        <v>#VALUE!</v>
      </c>
      <c r="O104" s="18" t="str">
        <f t="shared" si="21"/>
        <v/>
      </c>
      <c r="P104" s="18" t="e">
        <f t="shared" si="22"/>
        <v>#VALUE!</v>
      </c>
      <c r="Q104" s="18">
        <f t="shared" si="23"/>
        <v>0</v>
      </c>
      <c r="R104" s="18" t="e">
        <f t="shared" si="24"/>
        <v>#VALUE!</v>
      </c>
      <c r="S104" s="26" t="str">
        <f t="shared" si="25"/>
        <v>OK</v>
      </c>
      <c r="T104" s="21" t="str">
        <f>IF(V104="","",IF(Lookups!$A$16=0,"Main Site not selected",Lookups!$A$16))</f>
        <v/>
      </c>
      <c r="U104" s="21" t="str">
        <f>IF(V104="","",IF(Lookups!$A$17=0,"Main Site not selected",Lookups!$A$17))</f>
        <v/>
      </c>
      <c r="V104" s="62" t="str">
        <f t="shared" si="26"/>
        <v/>
      </c>
      <c r="W104" s="61" t="str">
        <f t="shared" si="29"/>
        <v/>
      </c>
      <c r="X104" s="61" t="str">
        <f t="shared" si="29"/>
        <v/>
      </c>
      <c r="Y104" s="62" t="str">
        <f t="shared" si="29"/>
        <v/>
      </c>
      <c r="Z104" s="62" t="str">
        <f t="shared" si="16"/>
        <v/>
      </c>
      <c r="AA104" s="62" t="str">
        <f t="shared" si="27"/>
        <v/>
      </c>
      <c r="AB104" s="62" t="str">
        <f>IFERROR(IF(V104&lt;&gt;"",IF(AA104&lt;&gt;"",VLOOKUP(AA104,'big site list'!$B$2:$C$343,2,FALSE),""),""),Preplist!$F$21)</f>
        <v/>
      </c>
      <c r="AD104" s="42">
        <v>101</v>
      </c>
      <c r="AH104" s="42" t="str">
        <f>IF(V104&lt;&gt;"",AND($W104&gt;=DATEVALUE("01/01/1920"),$W104&lt;Lookups!$A$10),"")</f>
        <v/>
      </c>
      <c r="AI104" s="42" t="str">
        <f>IF(V104&lt;&gt;"",AND($X104&gt;=DATEVALUE("01/01/2020"),$X104&lt;=Lookups!$A$10),"")</f>
        <v/>
      </c>
      <c r="AJ104" s="42" t="str">
        <f>IF(V104&lt;&gt;"",IFERROR(VLOOKUP(Y104,Lookups!$A$2:$A$6,1,FALSE),FALSE),"")</f>
        <v/>
      </c>
      <c r="AK104" s="42" t="b">
        <f t="shared" si="28"/>
        <v>1</v>
      </c>
    </row>
    <row r="105" spans="1:37" x14ac:dyDescent="0.35">
      <c r="A105" s="41"/>
      <c r="B105" s="69"/>
      <c r="C105" s="40"/>
      <c r="D105" s="71"/>
      <c r="E105" s="40"/>
      <c r="F105" s="72"/>
      <c r="G105" s="36"/>
      <c r="H105" s="55"/>
      <c r="I105" s="45"/>
      <c r="J105" s="45"/>
      <c r="K105" s="64" t="str">
        <f t="shared" si="17"/>
        <v/>
      </c>
      <c r="L105" s="18" t="str">
        <f t="shared" si="18"/>
        <v/>
      </c>
      <c r="M105" s="18" t="e">
        <f t="shared" si="19"/>
        <v>#VALUE!</v>
      </c>
      <c r="N105" s="18" t="e">
        <f t="shared" si="20"/>
        <v>#VALUE!</v>
      </c>
      <c r="O105" s="18" t="str">
        <f t="shared" si="21"/>
        <v/>
      </c>
      <c r="P105" s="18" t="e">
        <f t="shared" si="22"/>
        <v>#VALUE!</v>
      </c>
      <c r="Q105" s="18">
        <f t="shared" si="23"/>
        <v>0</v>
      </c>
      <c r="R105" s="18" t="e">
        <f t="shared" si="24"/>
        <v>#VALUE!</v>
      </c>
      <c r="S105" s="26" t="str">
        <f t="shared" si="25"/>
        <v>OK</v>
      </c>
      <c r="T105" s="21" t="str">
        <f>IF(V105="","",IF(Lookups!$A$16=0,"Main Site not selected",Lookups!$A$16))</f>
        <v/>
      </c>
      <c r="U105" s="21" t="str">
        <f>IF(V105="","",IF(Lookups!$A$17=0,"Main Site not selected",Lookups!$A$17))</f>
        <v/>
      </c>
      <c r="V105" s="62" t="str">
        <f t="shared" si="26"/>
        <v/>
      </c>
      <c r="W105" s="61" t="str">
        <f t="shared" si="29"/>
        <v/>
      </c>
      <c r="X105" s="61" t="str">
        <f t="shared" si="29"/>
        <v/>
      </c>
      <c r="Y105" s="62" t="str">
        <f t="shared" si="29"/>
        <v/>
      </c>
      <c r="Z105" s="62" t="str">
        <f t="shared" si="16"/>
        <v/>
      </c>
      <c r="AA105" s="62" t="str">
        <f t="shared" si="27"/>
        <v/>
      </c>
      <c r="AB105" s="62" t="str">
        <f>IFERROR(IF(V105&lt;&gt;"",IF(AA105&lt;&gt;"",VLOOKUP(AA105,'big site list'!$B$2:$C$343,2,FALSE),""),""),Preplist!$F$21)</f>
        <v/>
      </c>
      <c r="AD105" s="42">
        <v>102</v>
      </c>
      <c r="AH105" s="42" t="str">
        <f>IF(V105&lt;&gt;"",AND($W105&gt;=DATEVALUE("01/01/1920"),$W105&lt;Lookups!$A$10),"")</f>
        <v/>
      </c>
      <c r="AI105" s="42" t="str">
        <f>IF(V105&lt;&gt;"",AND($X105&gt;=DATEVALUE("01/01/2020"),$X105&lt;=Lookups!$A$10),"")</f>
        <v/>
      </c>
      <c r="AJ105" s="42" t="str">
        <f>IF(V105&lt;&gt;"",IFERROR(VLOOKUP(Y105,Lookups!$A$2:$A$6,1,FALSE),FALSE),"")</f>
        <v/>
      </c>
      <c r="AK105" s="42" t="b">
        <f t="shared" si="28"/>
        <v>1</v>
      </c>
    </row>
    <row r="106" spans="1:37" x14ac:dyDescent="0.35">
      <c r="A106" s="41"/>
      <c r="B106" s="69"/>
      <c r="C106" s="40"/>
      <c r="D106" s="71"/>
      <c r="E106" s="40"/>
      <c r="F106" s="72"/>
      <c r="G106" s="36"/>
      <c r="H106" s="55"/>
      <c r="I106" s="45"/>
      <c r="J106" s="45"/>
      <c r="K106" s="64" t="str">
        <f t="shared" si="17"/>
        <v/>
      </c>
      <c r="L106" s="18" t="str">
        <f t="shared" si="18"/>
        <v/>
      </c>
      <c r="M106" s="18" t="e">
        <f t="shared" si="19"/>
        <v>#VALUE!</v>
      </c>
      <c r="N106" s="18" t="e">
        <f t="shared" si="20"/>
        <v>#VALUE!</v>
      </c>
      <c r="O106" s="18" t="str">
        <f t="shared" si="21"/>
        <v/>
      </c>
      <c r="P106" s="18" t="e">
        <f t="shared" si="22"/>
        <v>#VALUE!</v>
      </c>
      <c r="Q106" s="18">
        <f t="shared" si="23"/>
        <v>0</v>
      </c>
      <c r="R106" s="18" t="e">
        <f t="shared" si="24"/>
        <v>#VALUE!</v>
      </c>
      <c r="S106" s="26" t="str">
        <f t="shared" si="25"/>
        <v>OK</v>
      </c>
      <c r="T106" s="21" t="str">
        <f>IF(V106="","",IF(Lookups!$A$16=0,"Main Site not selected",Lookups!$A$16))</f>
        <v/>
      </c>
      <c r="U106" s="21" t="str">
        <f>IF(V106="","",IF(Lookups!$A$17=0,"Main Site not selected",Lookups!$A$17))</f>
        <v/>
      </c>
      <c r="V106" s="62" t="str">
        <f t="shared" si="26"/>
        <v/>
      </c>
      <c r="W106" s="61" t="str">
        <f t="shared" si="29"/>
        <v/>
      </c>
      <c r="X106" s="61" t="str">
        <f t="shared" si="29"/>
        <v/>
      </c>
      <c r="Y106" s="62" t="str">
        <f t="shared" si="29"/>
        <v/>
      </c>
      <c r="Z106" s="62" t="str">
        <f t="shared" si="16"/>
        <v/>
      </c>
      <c r="AA106" s="62" t="str">
        <f t="shared" si="27"/>
        <v/>
      </c>
      <c r="AB106" s="62" t="str">
        <f>IFERROR(IF(V106&lt;&gt;"",IF(AA106&lt;&gt;"",VLOOKUP(AA106,'big site list'!$B$2:$C$343,2,FALSE),""),""),Preplist!$F$21)</f>
        <v/>
      </c>
      <c r="AD106" s="42">
        <v>103</v>
      </c>
      <c r="AH106" s="42" t="str">
        <f>IF(V106&lt;&gt;"",AND($W106&gt;=DATEVALUE("01/01/1920"),$W106&lt;Lookups!$A$10),"")</f>
        <v/>
      </c>
      <c r="AI106" s="42" t="str">
        <f>IF(V106&lt;&gt;"",AND($X106&gt;=DATEVALUE("01/01/2020"),$X106&lt;=Lookups!$A$10),"")</f>
        <v/>
      </c>
      <c r="AJ106" s="42" t="str">
        <f>IF(V106&lt;&gt;"",IFERROR(VLOOKUP(Y106,Lookups!$A$2:$A$6,1,FALSE),FALSE),"")</f>
        <v/>
      </c>
      <c r="AK106" s="42" t="b">
        <f t="shared" si="28"/>
        <v>1</v>
      </c>
    </row>
    <row r="107" spans="1:37" x14ac:dyDescent="0.35">
      <c r="A107" s="41"/>
      <c r="B107" s="69"/>
      <c r="C107" s="40"/>
      <c r="D107" s="71"/>
      <c r="E107" s="40"/>
      <c r="F107" s="72"/>
      <c r="G107" s="36"/>
      <c r="H107" s="55"/>
      <c r="I107" s="45"/>
      <c r="J107" s="45"/>
      <c r="K107" s="64" t="str">
        <f t="shared" si="17"/>
        <v/>
      </c>
      <c r="L107" s="18" t="str">
        <f t="shared" si="18"/>
        <v/>
      </c>
      <c r="M107" s="18" t="e">
        <f t="shared" si="19"/>
        <v>#VALUE!</v>
      </c>
      <c r="N107" s="18" t="e">
        <f t="shared" si="20"/>
        <v>#VALUE!</v>
      </c>
      <c r="O107" s="18" t="str">
        <f t="shared" si="21"/>
        <v/>
      </c>
      <c r="P107" s="18" t="e">
        <f t="shared" si="22"/>
        <v>#VALUE!</v>
      </c>
      <c r="Q107" s="18">
        <f t="shared" si="23"/>
        <v>0</v>
      </c>
      <c r="R107" s="18" t="e">
        <f t="shared" si="24"/>
        <v>#VALUE!</v>
      </c>
      <c r="S107" s="26" t="str">
        <f t="shared" si="25"/>
        <v>OK</v>
      </c>
      <c r="T107" s="21" t="str">
        <f>IF(V107="","",IF(Lookups!$A$16=0,"Main Site not selected",Lookups!$A$16))</f>
        <v/>
      </c>
      <c r="U107" s="21" t="str">
        <f>IF(V107="","",IF(Lookups!$A$17=0,"Main Site not selected",Lookups!$A$17))</f>
        <v/>
      </c>
      <c r="V107" s="62" t="str">
        <f t="shared" si="26"/>
        <v/>
      </c>
      <c r="W107" s="61" t="str">
        <f t="shared" si="29"/>
        <v/>
      </c>
      <c r="X107" s="61" t="str">
        <f t="shared" si="29"/>
        <v/>
      </c>
      <c r="Y107" s="62" t="str">
        <f t="shared" si="29"/>
        <v/>
      </c>
      <c r="Z107" s="62" t="str">
        <f t="shared" si="16"/>
        <v/>
      </c>
      <c r="AA107" s="62" t="str">
        <f t="shared" si="27"/>
        <v/>
      </c>
      <c r="AB107" s="62" t="str">
        <f>IFERROR(IF(V107&lt;&gt;"",IF(AA107&lt;&gt;"",VLOOKUP(AA107,'big site list'!$B$2:$C$343,2,FALSE),""),""),Preplist!$F$21)</f>
        <v/>
      </c>
      <c r="AD107" s="42">
        <v>104</v>
      </c>
      <c r="AH107" s="42" t="str">
        <f>IF(V107&lt;&gt;"",AND($W107&gt;=DATEVALUE("01/01/1920"),$W107&lt;Lookups!$A$10),"")</f>
        <v/>
      </c>
      <c r="AI107" s="42" t="str">
        <f>IF(V107&lt;&gt;"",AND($X107&gt;=DATEVALUE("01/01/2020"),$X107&lt;=Lookups!$A$10),"")</f>
        <v/>
      </c>
      <c r="AJ107" s="42" t="str">
        <f>IF(V107&lt;&gt;"",IFERROR(VLOOKUP(Y107,Lookups!$A$2:$A$6,1,FALSE),FALSE),"")</f>
        <v/>
      </c>
      <c r="AK107" s="42" t="b">
        <f t="shared" si="28"/>
        <v>1</v>
      </c>
    </row>
    <row r="108" spans="1:37" x14ac:dyDescent="0.35">
      <c r="A108" s="41"/>
      <c r="B108" s="69"/>
      <c r="C108" s="40"/>
      <c r="D108" s="71"/>
      <c r="E108" s="40"/>
      <c r="F108" s="72"/>
      <c r="G108" s="36"/>
      <c r="H108" s="55"/>
      <c r="I108" s="45"/>
      <c r="J108" s="45"/>
      <c r="K108" s="64" t="str">
        <f t="shared" si="17"/>
        <v/>
      </c>
      <c r="L108" s="18" t="str">
        <f t="shared" si="18"/>
        <v/>
      </c>
      <c r="M108" s="18" t="e">
        <f t="shared" si="19"/>
        <v>#VALUE!</v>
      </c>
      <c r="N108" s="18" t="e">
        <f t="shared" si="20"/>
        <v>#VALUE!</v>
      </c>
      <c r="O108" s="18" t="str">
        <f t="shared" si="21"/>
        <v/>
      </c>
      <c r="P108" s="18" t="e">
        <f t="shared" si="22"/>
        <v>#VALUE!</v>
      </c>
      <c r="Q108" s="18">
        <f t="shared" si="23"/>
        <v>0</v>
      </c>
      <c r="R108" s="18" t="e">
        <f t="shared" si="24"/>
        <v>#VALUE!</v>
      </c>
      <c r="S108" s="26" t="str">
        <f t="shared" si="25"/>
        <v>OK</v>
      </c>
      <c r="T108" s="21" t="str">
        <f>IF(V108="","",IF(Lookups!$A$16=0,"Main Site not selected",Lookups!$A$16))</f>
        <v/>
      </c>
      <c r="U108" s="21" t="str">
        <f>IF(V108="","",IF(Lookups!$A$17=0,"Main Site not selected",Lookups!$A$17))</f>
        <v/>
      </c>
      <c r="V108" s="62" t="str">
        <f t="shared" si="26"/>
        <v/>
      </c>
      <c r="W108" s="61" t="str">
        <f t="shared" ref="W108:Y127" si="30">IF(INDEX($A$4:$H$258,$AD108,W$3)="","",INDEX($A$4:$H$258,$AD108,W$3))</f>
        <v/>
      </c>
      <c r="X108" s="61" t="str">
        <f t="shared" si="30"/>
        <v/>
      </c>
      <c r="Y108" s="62" t="str">
        <f t="shared" si="30"/>
        <v/>
      </c>
      <c r="Z108" s="62" t="str">
        <f t="shared" si="16"/>
        <v/>
      </c>
      <c r="AA108" s="62" t="str">
        <f t="shared" si="27"/>
        <v/>
      </c>
      <c r="AB108" s="62" t="str">
        <f>IFERROR(IF(V108&lt;&gt;"",IF(AA108&lt;&gt;"",VLOOKUP(AA108,'big site list'!$B$2:$C$343,2,FALSE),""),""),Preplist!$F$21)</f>
        <v/>
      </c>
      <c r="AD108" s="42">
        <v>105</v>
      </c>
      <c r="AH108" s="42" t="str">
        <f>IF(V108&lt;&gt;"",AND($W108&gt;=DATEVALUE("01/01/1920"),$W108&lt;Lookups!$A$10),"")</f>
        <v/>
      </c>
      <c r="AI108" s="42" t="str">
        <f>IF(V108&lt;&gt;"",AND($X108&gt;=DATEVALUE("01/01/2020"),$X108&lt;=Lookups!$A$10),"")</f>
        <v/>
      </c>
      <c r="AJ108" s="42" t="str">
        <f>IF(V108&lt;&gt;"",IFERROR(VLOOKUP(Y108,Lookups!$A$2:$A$6,1,FALSE),FALSE),"")</f>
        <v/>
      </c>
      <c r="AK108" s="42" t="b">
        <f t="shared" si="28"/>
        <v>1</v>
      </c>
    </row>
    <row r="109" spans="1:37" x14ac:dyDescent="0.35">
      <c r="A109" s="41"/>
      <c r="B109" s="69"/>
      <c r="C109" s="40"/>
      <c r="D109" s="71"/>
      <c r="E109" s="40"/>
      <c r="F109" s="72"/>
      <c r="G109" s="36"/>
      <c r="H109" s="55"/>
      <c r="I109" s="45"/>
      <c r="J109" s="45"/>
      <c r="K109" s="64" t="str">
        <f t="shared" si="17"/>
        <v/>
      </c>
      <c r="L109" s="18" t="str">
        <f t="shared" si="18"/>
        <v/>
      </c>
      <c r="M109" s="18" t="e">
        <f t="shared" si="19"/>
        <v>#VALUE!</v>
      </c>
      <c r="N109" s="18" t="e">
        <f t="shared" si="20"/>
        <v>#VALUE!</v>
      </c>
      <c r="O109" s="18" t="str">
        <f t="shared" si="21"/>
        <v/>
      </c>
      <c r="P109" s="18" t="e">
        <f t="shared" si="22"/>
        <v>#VALUE!</v>
      </c>
      <c r="Q109" s="18">
        <f t="shared" si="23"/>
        <v>0</v>
      </c>
      <c r="R109" s="18" t="e">
        <f t="shared" si="24"/>
        <v>#VALUE!</v>
      </c>
      <c r="S109" s="26" t="str">
        <f t="shared" si="25"/>
        <v>OK</v>
      </c>
      <c r="T109" s="21" t="str">
        <f>IF(V109="","",IF(Lookups!$A$16=0,"Main Site not selected",Lookups!$A$16))</f>
        <v/>
      </c>
      <c r="U109" s="21" t="str">
        <f>IF(V109="","",IF(Lookups!$A$17=0,"Main Site not selected",Lookups!$A$17))</f>
        <v/>
      </c>
      <c r="V109" s="62" t="str">
        <f t="shared" si="26"/>
        <v/>
      </c>
      <c r="W109" s="61" t="str">
        <f t="shared" si="30"/>
        <v/>
      </c>
      <c r="X109" s="61" t="str">
        <f t="shared" si="30"/>
        <v/>
      </c>
      <c r="Y109" s="62" t="str">
        <f t="shared" si="30"/>
        <v/>
      </c>
      <c r="Z109" s="62" t="str">
        <f t="shared" si="16"/>
        <v/>
      </c>
      <c r="AA109" s="62" t="str">
        <f t="shared" si="27"/>
        <v/>
      </c>
      <c r="AB109" s="62" t="str">
        <f>IFERROR(IF(V109&lt;&gt;"",IF(AA109&lt;&gt;"",VLOOKUP(AA109,'big site list'!$B$2:$C$343,2,FALSE),""),""),Preplist!$F$21)</f>
        <v/>
      </c>
      <c r="AD109" s="42">
        <v>106</v>
      </c>
      <c r="AH109" s="42" t="str">
        <f>IF(V109&lt;&gt;"",AND($W109&gt;=DATEVALUE("01/01/1920"),$W109&lt;Lookups!$A$10),"")</f>
        <v/>
      </c>
      <c r="AI109" s="42" t="str">
        <f>IF(V109&lt;&gt;"",AND($X109&gt;=DATEVALUE("01/01/2020"),$X109&lt;=Lookups!$A$10),"")</f>
        <v/>
      </c>
      <c r="AJ109" s="42" t="str">
        <f>IF(V109&lt;&gt;"",IFERROR(VLOOKUP(Y109,Lookups!$A$2:$A$6,1,FALSE),FALSE),"")</f>
        <v/>
      </c>
      <c r="AK109" s="42" t="b">
        <f t="shared" si="28"/>
        <v>1</v>
      </c>
    </row>
    <row r="110" spans="1:37" x14ac:dyDescent="0.35">
      <c r="A110" s="41"/>
      <c r="B110" s="69"/>
      <c r="C110" s="40"/>
      <c r="D110" s="71"/>
      <c r="E110" s="40"/>
      <c r="F110" s="72"/>
      <c r="G110" s="36"/>
      <c r="H110" s="55"/>
      <c r="I110" s="45"/>
      <c r="J110" s="45"/>
      <c r="K110" s="64" t="str">
        <f t="shared" si="17"/>
        <v/>
      </c>
      <c r="L110" s="18" t="str">
        <f t="shared" si="18"/>
        <v/>
      </c>
      <c r="M110" s="18" t="e">
        <f t="shared" si="19"/>
        <v>#VALUE!</v>
      </c>
      <c r="N110" s="18" t="e">
        <f t="shared" si="20"/>
        <v>#VALUE!</v>
      </c>
      <c r="O110" s="18" t="str">
        <f t="shared" si="21"/>
        <v/>
      </c>
      <c r="P110" s="18" t="e">
        <f t="shared" si="22"/>
        <v>#VALUE!</v>
      </c>
      <c r="Q110" s="18">
        <f t="shared" si="23"/>
        <v>0</v>
      </c>
      <c r="R110" s="18" t="e">
        <f t="shared" si="24"/>
        <v>#VALUE!</v>
      </c>
      <c r="S110" s="26" t="str">
        <f t="shared" si="25"/>
        <v>OK</v>
      </c>
      <c r="T110" s="21" t="str">
        <f>IF(V110="","",IF(Lookups!$A$16=0,"Main Site not selected",Lookups!$A$16))</f>
        <v/>
      </c>
      <c r="U110" s="21" t="str">
        <f>IF(V110="","",IF(Lookups!$A$17=0,"Main Site not selected",Lookups!$A$17))</f>
        <v/>
      </c>
      <c r="V110" s="62" t="str">
        <f t="shared" si="26"/>
        <v/>
      </c>
      <c r="W110" s="61" t="str">
        <f t="shared" si="30"/>
        <v/>
      </c>
      <c r="X110" s="61" t="str">
        <f t="shared" si="30"/>
        <v/>
      </c>
      <c r="Y110" s="62" t="str">
        <f t="shared" si="30"/>
        <v/>
      </c>
      <c r="Z110" s="62" t="str">
        <f t="shared" si="16"/>
        <v/>
      </c>
      <c r="AA110" s="62" t="str">
        <f t="shared" si="27"/>
        <v/>
      </c>
      <c r="AB110" s="62" t="str">
        <f>IFERROR(IF(V110&lt;&gt;"",IF(AA110&lt;&gt;"",VLOOKUP(AA110,'big site list'!$B$2:$C$343,2,FALSE),""),""),Preplist!$F$21)</f>
        <v/>
      </c>
      <c r="AD110" s="42">
        <v>107</v>
      </c>
      <c r="AH110" s="42" t="str">
        <f>IF(V110&lt;&gt;"",AND($W110&gt;=DATEVALUE("01/01/1920"),$W110&lt;Lookups!$A$10),"")</f>
        <v/>
      </c>
      <c r="AI110" s="42" t="str">
        <f>IF(V110&lt;&gt;"",AND($X110&gt;=DATEVALUE("01/01/2020"),$X110&lt;=Lookups!$A$10),"")</f>
        <v/>
      </c>
      <c r="AJ110" s="42" t="str">
        <f>IF(V110&lt;&gt;"",IFERROR(VLOOKUP(Y110,Lookups!$A$2:$A$6,1,FALSE),FALSE),"")</f>
        <v/>
      </c>
      <c r="AK110" s="42" t="b">
        <f t="shared" si="28"/>
        <v>1</v>
      </c>
    </row>
    <row r="111" spans="1:37" x14ac:dyDescent="0.35">
      <c r="A111" s="41"/>
      <c r="B111" s="69"/>
      <c r="C111" s="40"/>
      <c r="D111" s="71"/>
      <c r="E111" s="40"/>
      <c r="F111" s="72"/>
      <c r="G111" s="36"/>
      <c r="H111" s="55"/>
      <c r="I111" s="45"/>
      <c r="J111" s="45"/>
      <c r="K111" s="64" t="str">
        <f t="shared" si="17"/>
        <v/>
      </c>
      <c r="L111" s="18" t="str">
        <f t="shared" si="18"/>
        <v/>
      </c>
      <c r="M111" s="18" t="e">
        <f t="shared" si="19"/>
        <v>#VALUE!</v>
      </c>
      <c r="N111" s="18" t="e">
        <f t="shared" si="20"/>
        <v>#VALUE!</v>
      </c>
      <c r="O111" s="18" t="str">
        <f t="shared" si="21"/>
        <v/>
      </c>
      <c r="P111" s="18" t="e">
        <f t="shared" si="22"/>
        <v>#VALUE!</v>
      </c>
      <c r="Q111" s="18">
        <f t="shared" si="23"/>
        <v>0</v>
      </c>
      <c r="R111" s="18" t="e">
        <f t="shared" si="24"/>
        <v>#VALUE!</v>
      </c>
      <c r="S111" s="26" t="str">
        <f t="shared" si="25"/>
        <v>OK</v>
      </c>
      <c r="T111" s="21" t="str">
        <f>IF(V111="","",IF(Lookups!$A$16=0,"Main Site not selected",Lookups!$A$16))</f>
        <v/>
      </c>
      <c r="U111" s="21" t="str">
        <f>IF(V111="","",IF(Lookups!$A$17=0,"Main Site not selected",Lookups!$A$17))</f>
        <v/>
      </c>
      <c r="V111" s="62" t="str">
        <f t="shared" si="26"/>
        <v/>
      </c>
      <c r="W111" s="61" t="str">
        <f t="shared" si="30"/>
        <v/>
      </c>
      <c r="X111" s="61" t="str">
        <f t="shared" si="30"/>
        <v/>
      </c>
      <c r="Y111" s="62" t="str">
        <f t="shared" si="30"/>
        <v/>
      </c>
      <c r="Z111" s="62" t="str">
        <f t="shared" si="16"/>
        <v/>
      </c>
      <c r="AA111" s="62" t="str">
        <f t="shared" si="27"/>
        <v/>
      </c>
      <c r="AB111" s="62" t="str">
        <f>IFERROR(IF(V111&lt;&gt;"",IF(AA111&lt;&gt;"",VLOOKUP(AA111,'big site list'!$B$2:$C$343,2,FALSE),""),""),Preplist!$F$21)</f>
        <v/>
      </c>
      <c r="AD111" s="42">
        <v>108</v>
      </c>
      <c r="AH111" s="42" t="str">
        <f>IF(V111&lt;&gt;"",AND($W111&gt;=DATEVALUE("01/01/1920"),$W111&lt;Lookups!$A$10),"")</f>
        <v/>
      </c>
      <c r="AI111" s="42" t="str">
        <f>IF(V111&lt;&gt;"",AND($X111&gt;=DATEVALUE("01/01/2020"),$X111&lt;=Lookups!$A$10),"")</f>
        <v/>
      </c>
      <c r="AJ111" s="42" t="str">
        <f>IF(V111&lt;&gt;"",IFERROR(VLOOKUP(Y111,Lookups!$A$2:$A$6,1,FALSE),FALSE),"")</f>
        <v/>
      </c>
      <c r="AK111" s="42" t="b">
        <f t="shared" si="28"/>
        <v>1</v>
      </c>
    </row>
    <row r="112" spans="1:37" x14ac:dyDescent="0.35">
      <c r="A112" s="41"/>
      <c r="B112" s="69"/>
      <c r="C112" s="40"/>
      <c r="D112" s="71"/>
      <c r="E112" s="40"/>
      <c r="F112" s="72"/>
      <c r="G112" s="36"/>
      <c r="H112" s="55"/>
      <c r="I112" s="45"/>
      <c r="J112" s="45"/>
      <c r="K112" s="64" t="str">
        <f t="shared" si="17"/>
        <v/>
      </c>
      <c r="L112" s="18" t="str">
        <f t="shared" si="18"/>
        <v/>
      </c>
      <c r="M112" s="18" t="e">
        <f t="shared" si="19"/>
        <v>#VALUE!</v>
      </c>
      <c r="N112" s="18" t="e">
        <f t="shared" si="20"/>
        <v>#VALUE!</v>
      </c>
      <c r="O112" s="18" t="str">
        <f t="shared" si="21"/>
        <v/>
      </c>
      <c r="P112" s="18" t="e">
        <f t="shared" si="22"/>
        <v>#VALUE!</v>
      </c>
      <c r="Q112" s="18">
        <f t="shared" si="23"/>
        <v>0</v>
      </c>
      <c r="R112" s="18" t="e">
        <f t="shared" si="24"/>
        <v>#VALUE!</v>
      </c>
      <c r="S112" s="26" t="str">
        <f t="shared" si="25"/>
        <v>OK</v>
      </c>
      <c r="T112" s="21" t="str">
        <f>IF(V112="","",IF(Lookups!$A$16=0,"Main Site not selected",Lookups!$A$16))</f>
        <v/>
      </c>
      <c r="U112" s="21" t="str">
        <f>IF(V112="","",IF(Lookups!$A$17=0,"Main Site not selected",Lookups!$A$17))</f>
        <v/>
      </c>
      <c r="V112" s="62" t="str">
        <f t="shared" si="26"/>
        <v/>
      </c>
      <c r="W112" s="61" t="str">
        <f t="shared" si="30"/>
        <v/>
      </c>
      <c r="X112" s="61" t="str">
        <f t="shared" si="30"/>
        <v/>
      </c>
      <c r="Y112" s="62" t="str">
        <f t="shared" si="30"/>
        <v/>
      </c>
      <c r="Z112" s="62" t="str">
        <f t="shared" si="16"/>
        <v/>
      </c>
      <c r="AA112" s="62" t="str">
        <f t="shared" si="27"/>
        <v/>
      </c>
      <c r="AB112" s="62" t="str">
        <f>IFERROR(IF(V112&lt;&gt;"",IF(AA112&lt;&gt;"",VLOOKUP(AA112,'big site list'!$B$2:$C$343,2,FALSE),""),""),Preplist!$F$21)</f>
        <v/>
      </c>
      <c r="AD112" s="42">
        <v>109</v>
      </c>
      <c r="AH112" s="42" t="str">
        <f>IF(V112&lt;&gt;"",AND($W112&gt;=DATEVALUE("01/01/1920"),$W112&lt;Lookups!$A$10),"")</f>
        <v/>
      </c>
      <c r="AI112" s="42" t="str">
        <f>IF(V112&lt;&gt;"",AND($X112&gt;=DATEVALUE("01/01/2020"),$X112&lt;=Lookups!$A$10),"")</f>
        <v/>
      </c>
      <c r="AJ112" s="42" t="str">
        <f>IF(V112&lt;&gt;"",IFERROR(VLOOKUP(Y112,Lookups!$A$2:$A$6,1,FALSE),FALSE),"")</f>
        <v/>
      </c>
      <c r="AK112" s="42" t="b">
        <f t="shared" si="28"/>
        <v>1</v>
      </c>
    </row>
    <row r="113" spans="1:37" x14ac:dyDescent="0.35">
      <c r="A113" s="41"/>
      <c r="B113" s="69"/>
      <c r="C113" s="40"/>
      <c r="D113" s="71"/>
      <c r="E113" s="40"/>
      <c r="F113" s="72"/>
      <c r="G113" s="36"/>
      <c r="H113" s="55"/>
      <c r="I113" s="45"/>
      <c r="J113" s="45"/>
      <c r="K113" s="64" t="str">
        <f t="shared" si="17"/>
        <v/>
      </c>
      <c r="L113" s="18" t="str">
        <f t="shared" si="18"/>
        <v/>
      </c>
      <c r="M113" s="18" t="e">
        <f t="shared" si="19"/>
        <v>#VALUE!</v>
      </c>
      <c r="N113" s="18" t="e">
        <f t="shared" si="20"/>
        <v>#VALUE!</v>
      </c>
      <c r="O113" s="18" t="str">
        <f t="shared" si="21"/>
        <v/>
      </c>
      <c r="P113" s="18" t="e">
        <f t="shared" si="22"/>
        <v>#VALUE!</v>
      </c>
      <c r="Q113" s="18">
        <f t="shared" si="23"/>
        <v>0</v>
      </c>
      <c r="R113" s="18" t="e">
        <f t="shared" si="24"/>
        <v>#VALUE!</v>
      </c>
      <c r="S113" s="26" t="str">
        <f t="shared" si="25"/>
        <v>OK</v>
      </c>
      <c r="T113" s="21" t="str">
        <f>IF(V113="","",IF(Lookups!$A$16=0,"Main Site not selected",Lookups!$A$16))</f>
        <v/>
      </c>
      <c r="U113" s="21" t="str">
        <f>IF(V113="","",IF(Lookups!$A$17=0,"Main Site not selected",Lookups!$A$17))</f>
        <v/>
      </c>
      <c r="V113" s="62" t="str">
        <f t="shared" si="26"/>
        <v/>
      </c>
      <c r="W113" s="61" t="str">
        <f t="shared" si="30"/>
        <v/>
      </c>
      <c r="X113" s="61" t="str">
        <f t="shared" si="30"/>
        <v/>
      </c>
      <c r="Y113" s="62" t="str">
        <f t="shared" si="30"/>
        <v/>
      </c>
      <c r="Z113" s="62" t="str">
        <f t="shared" si="16"/>
        <v/>
      </c>
      <c r="AA113" s="62" t="str">
        <f t="shared" si="27"/>
        <v/>
      </c>
      <c r="AB113" s="62" t="str">
        <f>IFERROR(IF(V113&lt;&gt;"",IF(AA113&lt;&gt;"",VLOOKUP(AA113,'big site list'!$B$2:$C$343,2,FALSE),""),""),Preplist!$F$21)</f>
        <v/>
      </c>
      <c r="AD113" s="42">
        <v>110</v>
      </c>
      <c r="AH113" s="42" t="str">
        <f>IF(V113&lt;&gt;"",AND($W113&gt;=DATEVALUE("01/01/1920"),$W113&lt;Lookups!$A$10),"")</f>
        <v/>
      </c>
      <c r="AI113" s="42" t="str">
        <f>IF(V113&lt;&gt;"",AND($X113&gt;=DATEVALUE("01/01/2020"),$X113&lt;=Lookups!$A$10),"")</f>
        <v/>
      </c>
      <c r="AJ113" s="42" t="str">
        <f>IF(V113&lt;&gt;"",IFERROR(VLOOKUP(Y113,Lookups!$A$2:$A$6,1,FALSE),FALSE),"")</f>
        <v/>
      </c>
      <c r="AK113" s="42" t="b">
        <f t="shared" si="28"/>
        <v>1</v>
      </c>
    </row>
    <row r="114" spans="1:37" x14ac:dyDescent="0.35">
      <c r="A114" s="41"/>
      <c r="B114" s="69"/>
      <c r="C114" s="40"/>
      <c r="D114" s="71"/>
      <c r="E114" s="40"/>
      <c r="F114" s="72"/>
      <c r="G114" s="36"/>
      <c r="H114" s="55"/>
      <c r="I114" s="45"/>
      <c r="J114" s="45"/>
      <c r="K114" s="64" t="str">
        <f t="shared" si="17"/>
        <v/>
      </c>
      <c r="L114" s="18" t="str">
        <f t="shared" si="18"/>
        <v/>
      </c>
      <c r="M114" s="18" t="e">
        <f t="shared" si="19"/>
        <v>#VALUE!</v>
      </c>
      <c r="N114" s="18" t="e">
        <f t="shared" si="20"/>
        <v>#VALUE!</v>
      </c>
      <c r="O114" s="18" t="str">
        <f t="shared" si="21"/>
        <v/>
      </c>
      <c r="P114" s="18" t="e">
        <f t="shared" si="22"/>
        <v>#VALUE!</v>
      </c>
      <c r="Q114" s="18">
        <f t="shared" si="23"/>
        <v>0</v>
      </c>
      <c r="R114" s="18" t="e">
        <f t="shared" si="24"/>
        <v>#VALUE!</v>
      </c>
      <c r="S114" s="26" t="str">
        <f t="shared" si="25"/>
        <v>OK</v>
      </c>
      <c r="T114" s="21" t="str">
        <f>IF(V114="","",IF(Lookups!$A$16=0,"Main Site not selected",Lookups!$A$16))</f>
        <v/>
      </c>
      <c r="U114" s="21" t="str">
        <f>IF(V114="","",IF(Lookups!$A$17=0,"Main Site not selected",Lookups!$A$17))</f>
        <v/>
      </c>
      <c r="V114" s="62" t="str">
        <f t="shared" si="26"/>
        <v/>
      </c>
      <c r="W114" s="61" t="str">
        <f t="shared" si="30"/>
        <v/>
      </c>
      <c r="X114" s="61" t="str">
        <f t="shared" si="30"/>
        <v/>
      </c>
      <c r="Y114" s="62" t="str">
        <f t="shared" si="30"/>
        <v/>
      </c>
      <c r="Z114" s="62" t="str">
        <f t="shared" si="16"/>
        <v/>
      </c>
      <c r="AA114" s="62" t="str">
        <f t="shared" si="27"/>
        <v/>
      </c>
      <c r="AB114" s="62" t="str">
        <f>IFERROR(IF(V114&lt;&gt;"",IF(AA114&lt;&gt;"",VLOOKUP(AA114,'big site list'!$B$2:$C$343,2,FALSE),""),""),Preplist!$F$21)</f>
        <v/>
      </c>
      <c r="AD114" s="42">
        <v>111</v>
      </c>
      <c r="AH114" s="42" t="str">
        <f>IF(V114&lt;&gt;"",AND($W114&gt;=DATEVALUE("01/01/1920"),$W114&lt;Lookups!$A$10),"")</f>
        <v/>
      </c>
      <c r="AI114" s="42" t="str">
        <f>IF(V114&lt;&gt;"",AND($X114&gt;=DATEVALUE("01/01/2020"),$X114&lt;=Lookups!$A$10),"")</f>
        <v/>
      </c>
      <c r="AJ114" s="42" t="str">
        <f>IF(V114&lt;&gt;"",IFERROR(VLOOKUP(Y114,Lookups!$A$2:$A$6,1,FALSE),FALSE),"")</f>
        <v/>
      </c>
      <c r="AK114" s="42" t="b">
        <f t="shared" si="28"/>
        <v>1</v>
      </c>
    </row>
    <row r="115" spans="1:37" x14ac:dyDescent="0.35">
      <c r="A115" s="41"/>
      <c r="B115" s="69"/>
      <c r="C115" s="40"/>
      <c r="D115" s="71"/>
      <c r="E115" s="40"/>
      <c r="F115" s="72"/>
      <c r="G115" s="36"/>
      <c r="H115" s="55"/>
      <c r="I115" s="45"/>
      <c r="J115" s="45"/>
      <c r="K115" s="64" t="str">
        <f t="shared" si="17"/>
        <v/>
      </c>
      <c r="L115" s="18" t="str">
        <f t="shared" si="18"/>
        <v/>
      </c>
      <c r="M115" s="18" t="e">
        <f t="shared" si="19"/>
        <v>#VALUE!</v>
      </c>
      <c r="N115" s="18" t="e">
        <f t="shared" si="20"/>
        <v>#VALUE!</v>
      </c>
      <c r="O115" s="18" t="str">
        <f t="shared" si="21"/>
        <v/>
      </c>
      <c r="P115" s="18" t="e">
        <f t="shared" si="22"/>
        <v>#VALUE!</v>
      </c>
      <c r="Q115" s="18">
        <f t="shared" si="23"/>
        <v>0</v>
      </c>
      <c r="R115" s="18" t="e">
        <f t="shared" si="24"/>
        <v>#VALUE!</v>
      </c>
      <c r="S115" s="26" t="str">
        <f t="shared" si="25"/>
        <v>OK</v>
      </c>
      <c r="T115" s="21" t="str">
        <f>IF(V115="","",IF(Lookups!$A$16=0,"Main Site not selected",Lookups!$A$16))</f>
        <v/>
      </c>
      <c r="U115" s="21" t="str">
        <f>IF(V115="","",IF(Lookups!$A$17=0,"Main Site not selected",Lookups!$A$17))</f>
        <v/>
      </c>
      <c r="V115" s="62" t="str">
        <f t="shared" si="26"/>
        <v/>
      </c>
      <c r="W115" s="61" t="str">
        <f t="shared" si="30"/>
        <v/>
      </c>
      <c r="X115" s="61" t="str">
        <f t="shared" si="30"/>
        <v/>
      </c>
      <c r="Y115" s="62" t="str">
        <f t="shared" si="30"/>
        <v/>
      </c>
      <c r="Z115" s="62" t="str">
        <f t="shared" si="16"/>
        <v/>
      </c>
      <c r="AA115" s="62" t="str">
        <f t="shared" si="27"/>
        <v/>
      </c>
      <c r="AB115" s="62" t="str">
        <f>IFERROR(IF(V115&lt;&gt;"",IF(AA115&lt;&gt;"",VLOOKUP(AA115,'big site list'!$B$2:$C$343,2,FALSE),""),""),Preplist!$F$21)</f>
        <v/>
      </c>
      <c r="AD115" s="42">
        <v>112</v>
      </c>
      <c r="AH115" s="42" t="str">
        <f>IF(V115&lt;&gt;"",AND($W115&gt;=DATEVALUE("01/01/1920"),$W115&lt;Lookups!$A$10),"")</f>
        <v/>
      </c>
      <c r="AI115" s="42" t="str">
        <f>IF(V115&lt;&gt;"",AND($X115&gt;=DATEVALUE("01/01/2020"),$X115&lt;=Lookups!$A$10),"")</f>
        <v/>
      </c>
      <c r="AJ115" s="42" t="str">
        <f>IF(V115&lt;&gt;"",IFERROR(VLOOKUP(Y115,Lookups!$A$2:$A$6,1,FALSE),FALSE),"")</f>
        <v/>
      </c>
      <c r="AK115" s="42" t="b">
        <f t="shared" si="28"/>
        <v>1</v>
      </c>
    </row>
    <row r="116" spans="1:37" x14ac:dyDescent="0.35">
      <c r="A116" s="41"/>
      <c r="B116" s="69"/>
      <c r="C116" s="40"/>
      <c r="D116" s="71"/>
      <c r="E116" s="40"/>
      <c r="F116" s="72"/>
      <c r="G116" s="36"/>
      <c r="H116" s="55"/>
      <c r="I116" s="45"/>
      <c r="J116" s="45"/>
      <c r="K116" s="64" t="str">
        <f t="shared" si="17"/>
        <v/>
      </c>
      <c r="L116" s="18" t="str">
        <f t="shared" si="18"/>
        <v/>
      </c>
      <c r="M116" s="18" t="e">
        <f t="shared" si="19"/>
        <v>#VALUE!</v>
      </c>
      <c r="N116" s="18" t="e">
        <f t="shared" si="20"/>
        <v>#VALUE!</v>
      </c>
      <c r="O116" s="18" t="str">
        <f t="shared" si="21"/>
        <v/>
      </c>
      <c r="P116" s="18" t="e">
        <f t="shared" si="22"/>
        <v>#VALUE!</v>
      </c>
      <c r="Q116" s="18">
        <f t="shared" si="23"/>
        <v>0</v>
      </c>
      <c r="R116" s="18" t="e">
        <f t="shared" si="24"/>
        <v>#VALUE!</v>
      </c>
      <c r="S116" s="26" t="str">
        <f t="shared" si="25"/>
        <v>OK</v>
      </c>
      <c r="T116" s="21" t="str">
        <f>IF(V116="","",IF(Lookups!$A$16=0,"Main Site not selected",Lookups!$A$16))</f>
        <v/>
      </c>
      <c r="U116" s="21" t="str">
        <f>IF(V116="","",IF(Lookups!$A$17=0,"Main Site not selected",Lookups!$A$17))</f>
        <v/>
      </c>
      <c r="V116" s="62" t="str">
        <f t="shared" si="26"/>
        <v/>
      </c>
      <c r="W116" s="61" t="str">
        <f t="shared" si="30"/>
        <v/>
      </c>
      <c r="X116" s="61" t="str">
        <f t="shared" si="30"/>
        <v/>
      </c>
      <c r="Y116" s="62" t="str">
        <f t="shared" si="30"/>
        <v/>
      </c>
      <c r="Z116" s="62" t="str">
        <f t="shared" si="16"/>
        <v/>
      </c>
      <c r="AA116" s="62" t="str">
        <f t="shared" si="27"/>
        <v/>
      </c>
      <c r="AB116" s="62" t="str">
        <f>IFERROR(IF(V116&lt;&gt;"",IF(AA116&lt;&gt;"",VLOOKUP(AA116,'big site list'!$B$2:$C$343,2,FALSE),""),""),Preplist!$F$21)</f>
        <v/>
      </c>
      <c r="AD116" s="42">
        <v>113</v>
      </c>
      <c r="AH116" s="42" t="str">
        <f>IF(V116&lt;&gt;"",AND($W116&gt;=DATEVALUE("01/01/1920"),$W116&lt;Lookups!$A$10),"")</f>
        <v/>
      </c>
      <c r="AI116" s="42" t="str">
        <f>IF(V116&lt;&gt;"",AND($X116&gt;=DATEVALUE("01/01/2020"),$X116&lt;=Lookups!$A$10),"")</f>
        <v/>
      </c>
      <c r="AJ116" s="42" t="str">
        <f>IF(V116&lt;&gt;"",IFERROR(VLOOKUP(Y116,Lookups!$A$2:$A$6,1,FALSE),FALSE),"")</f>
        <v/>
      </c>
      <c r="AK116" s="42" t="b">
        <f t="shared" si="28"/>
        <v>1</v>
      </c>
    </row>
    <row r="117" spans="1:37" x14ac:dyDescent="0.35">
      <c r="A117" s="41"/>
      <c r="B117" s="69"/>
      <c r="C117" s="40"/>
      <c r="D117" s="71"/>
      <c r="E117" s="40"/>
      <c r="F117" s="72"/>
      <c r="G117" s="36"/>
      <c r="H117" s="55"/>
      <c r="I117" s="45"/>
      <c r="J117" s="45"/>
      <c r="K117" s="64" t="str">
        <f t="shared" si="17"/>
        <v/>
      </c>
      <c r="L117" s="18" t="str">
        <f t="shared" si="18"/>
        <v/>
      </c>
      <c r="M117" s="18" t="e">
        <f t="shared" si="19"/>
        <v>#VALUE!</v>
      </c>
      <c r="N117" s="18" t="e">
        <f t="shared" si="20"/>
        <v>#VALUE!</v>
      </c>
      <c r="O117" s="18" t="str">
        <f t="shared" si="21"/>
        <v/>
      </c>
      <c r="P117" s="18" t="e">
        <f t="shared" si="22"/>
        <v>#VALUE!</v>
      </c>
      <c r="Q117" s="18">
        <f t="shared" si="23"/>
        <v>0</v>
      </c>
      <c r="R117" s="18" t="e">
        <f t="shared" si="24"/>
        <v>#VALUE!</v>
      </c>
      <c r="S117" s="26" t="str">
        <f t="shared" si="25"/>
        <v>OK</v>
      </c>
      <c r="T117" s="21" t="str">
        <f>IF(V117="","",IF(Lookups!$A$16=0,"Main Site not selected",Lookups!$A$16))</f>
        <v/>
      </c>
      <c r="U117" s="21" t="str">
        <f>IF(V117="","",IF(Lookups!$A$17=0,"Main Site not selected",Lookups!$A$17))</f>
        <v/>
      </c>
      <c r="V117" s="62" t="str">
        <f t="shared" si="26"/>
        <v/>
      </c>
      <c r="W117" s="61" t="str">
        <f t="shared" si="30"/>
        <v/>
      </c>
      <c r="X117" s="61" t="str">
        <f t="shared" si="30"/>
        <v/>
      </c>
      <c r="Y117" s="62" t="str">
        <f t="shared" si="30"/>
        <v/>
      </c>
      <c r="Z117" s="62" t="str">
        <f t="shared" si="16"/>
        <v/>
      </c>
      <c r="AA117" s="62" t="str">
        <f t="shared" si="27"/>
        <v/>
      </c>
      <c r="AB117" s="62" t="str">
        <f>IFERROR(IF(V117&lt;&gt;"",IF(AA117&lt;&gt;"",VLOOKUP(AA117,'big site list'!$B$2:$C$343,2,FALSE),""),""),Preplist!$F$21)</f>
        <v/>
      </c>
      <c r="AD117" s="42">
        <v>114</v>
      </c>
      <c r="AH117" s="42" t="str">
        <f>IF(V117&lt;&gt;"",AND($W117&gt;=DATEVALUE("01/01/1920"),$W117&lt;Lookups!$A$10),"")</f>
        <v/>
      </c>
      <c r="AI117" s="42" t="str">
        <f>IF(V117&lt;&gt;"",AND($X117&gt;=DATEVALUE("01/01/2020"),$X117&lt;=Lookups!$A$10),"")</f>
        <v/>
      </c>
      <c r="AJ117" s="42" t="str">
        <f>IF(V117&lt;&gt;"",IFERROR(VLOOKUP(Y117,Lookups!$A$2:$A$6,1,FALSE),FALSE),"")</f>
        <v/>
      </c>
      <c r="AK117" s="42" t="b">
        <f t="shared" si="28"/>
        <v>1</v>
      </c>
    </row>
    <row r="118" spans="1:37" x14ac:dyDescent="0.35">
      <c r="A118" s="41"/>
      <c r="B118" s="69"/>
      <c r="C118" s="40"/>
      <c r="D118" s="71"/>
      <c r="E118" s="40"/>
      <c r="F118" s="72"/>
      <c r="G118" s="36"/>
      <c r="H118" s="55"/>
      <c r="I118" s="45"/>
      <c r="J118" s="45"/>
      <c r="K118" s="64" t="str">
        <f t="shared" si="17"/>
        <v/>
      </c>
      <c r="L118" s="18" t="str">
        <f t="shared" si="18"/>
        <v/>
      </c>
      <c r="M118" s="18" t="e">
        <f t="shared" si="19"/>
        <v>#VALUE!</v>
      </c>
      <c r="N118" s="18" t="e">
        <f t="shared" si="20"/>
        <v>#VALUE!</v>
      </c>
      <c r="O118" s="18" t="str">
        <f t="shared" si="21"/>
        <v/>
      </c>
      <c r="P118" s="18" t="e">
        <f t="shared" si="22"/>
        <v>#VALUE!</v>
      </c>
      <c r="Q118" s="18">
        <f t="shared" si="23"/>
        <v>0</v>
      </c>
      <c r="R118" s="18" t="e">
        <f t="shared" si="24"/>
        <v>#VALUE!</v>
      </c>
      <c r="S118" s="26" t="str">
        <f t="shared" si="25"/>
        <v>OK</v>
      </c>
      <c r="T118" s="21" t="str">
        <f>IF(V118="","",IF(Lookups!$A$16=0,"Main Site not selected",Lookups!$A$16))</f>
        <v/>
      </c>
      <c r="U118" s="21" t="str">
        <f>IF(V118="","",IF(Lookups!$A$17=0,"Main Site not selected",Lookups!$A$17))</f>
        <v/>
      </c>
      <c r="V118" s="62" t="str">
        <f t="shared" si="26"/>
        <v/>
      </c>
      <c r="W118" s="61" t="str">
        <f t="shared" si="30"/>
        <v/>
      </c>
      <c r="X118" s="61" t="str">
        <f t="shared" si="30"/>
        <v/>
      </c>
      <c r="Y118" s="62" t="str">
        <f t="shared" si="30"/>
        <v/>
      </c>
      <c r="Z118" s="62" t="str">
        <f t="shared" si="16"/>
        <v/>
      </c>
      <c r="AA118" s="62" t="str">
        <f t="shared" si="27"/>
        <v/>
      </c>
      <c r="AB118" s="62" t="str">
        <f>IFERROR(IF(V118&lt;&gt;"",IF(AA118&lt;&gt;"",VLOOKUP(AA118,'big site list'!$B$2:$C$343,2,FALSE),""),""),Preplist!$F$21)</f>
        <v/>
      </c>
      <c r="AD118" s="42">
        <v>115</v>
      </c>
      <c r="AH118" s="42" t="str">
        <f>IF(V118&lt;&gt;"",AND($W118&gt;=DATEVALUE("01/01/1920"),$W118&lt;Lookups!$A$10),"")</f>
        <v/>
      </c>
      <c r="AI118" s="42" t="str">
        <f>IF(V118&lt;&gt;"",AND($X118&gt;=DATEVALUE("01/01/2020"),$X118&lt;=Lookups!$A$10),"")</f>
        <v/>
      </c>
      <c r="AJ118" s="42" t="str">
        <f>IF(V118&lt;&gt;"",IFERROR(VLOOKUP(Y118,Lookups!$A$2:$A$6,1,FALSE),FALSE),"")</f>
        <v/>
      </c>
      <c r="AK118" s="42" t="b">
        <f t="shared" si="28"/>
        <v>1</v>
      </c>
    </row>
    <row r="119" spans="1:37" x14ac:dyDescent="0.35">
      <c r="A119" s="41"/>
      <c r="B119" s="69"/>
      <c r="C119" s="40"/>
      <c r="D119" s="71"/>
      <c r="E119" s="40"/>
      <c r="F119" s="72"/>
      <c r="G119" s="36"/>
      <c r="H119" s="55"/>
      <c r="I119" s="45"/>
      <c r="J119" s="45"/>
      <c r="K119" s="64" t="str">
        <f t="shared" si="17"/>
        <v/>
      </c>
      <c r="L119" s="18" t="str">
        <f t="shared" si="18"/>
        <v/>
      </c>
      <c r="M119" s="18" t="e">
        <f t="shared" si="19"/>
        <v>#VALUE!</v>
      </c>
      <c r="N119" s="18" t="e">
        <f t="shared" si="20"/>
        <v>#VALUE!</v>
      </c>
      <c r="O119" s="18" t="str">
        <f t="shared" si="21"/>
        <v/>
      </c>
      <c r="P119" s="18" t="e">
        <f t="shared" si="22"/>
        <v>#VALUE!</v>
      </c>
      <c r="Q119" s="18">
        <f t="shared" si="23"/>
        <v>0</v>
      </c>
      <c r="R119" s="18" t="e">
        <f t="shared" si="24"/>
        <v>#VALUE!</v>
      </c>
      <c r="S119" s="26" t="str">
        <f t="shared" si="25"/>
        <v>OK</v>
      </c>
      <c r="T119" s="21" t="str">
        <f>IF(V119="","",IF(Lookups!$A$16=0,"Main Site not selected",Lookups!$A$16))</f>
        <v/>
      </c>
      <c r="U119" s="21" t="str">
        <f>IF(V119="","",IF(Lookups!$A$17=0,"Main Site not selected",Lookups!$A$17))</f>
        <v/>
      </c>
      <c r="V119" s="62" t="str">
        <f t="shared" si="26"/>
        <v/>
      </c>
      <c r="W119" s="61" t="str">
        <f t="shared" si="30"/>
        <v/>
      </c>
      <c r="X119" s="61" t="str">
        <f t="shared" si="30"/>
        <v/>
      </c>
      <c r="Y119" s="62" t="str">
        <f t="shared" si="30"/>
        <v/>
      </c>
      <c r="Z119" s="62" t="str">
        <f t="shared" si="16"/>
        <v/>
      </c>
      <c r="AA119" s="62" t="str">
        <f t="shared" si="27"/>
        <v/>
      </c>
      <c r="AB119" s="62" t="str">
        <f>IFERROR(IF(V119&lt;&gt;"",IF(AA119&lt;&gt;"",VLOOKUP(AA119,'big site list'!$B$2:$C$343,2,FALSE),""),""),Preplist!$F$21)</f>
        <v/>
      </c>
      <c r="AD119" s="42">
        <v>116</v>
      </c>
      <c r="AH119" s="42" t="str">
        <f>IF(V119&lt;&gt;"",AND($W119&gt;=DATEVALUE("01/01/1920"),$W119&lt;Lookups!$A$10),"")</f>
        <v/>
      </c>
      <c r="AI119" s="42" t="str">
        <f>IF(V119&lt;&gt;"",AND($X119&gt;=DATEVALUE("01/01/2020"),$X119&lt;=Lookups!$A$10),"")</f>
        <v/>
      </c>
      <c r="AJ119" s="42" t="str">
        <f>IF(V119&lt;&gt;"",IFERROR(VLOOKUP(Y119,Lookups!$A$2:$A$6,1,FALSE),FALSE),"")</f>
        <v/>
      </c>
      <c r="AK119" s="42" t="b">
        <f t="shared" si="28"/>
        <v>1</v>
      </c>
    </row>
    <row r="120" spans="1:37" x14ac:dyDescent="0.35">
      <c r="A120" s="41"/>
      <c r="B120" s="69"/>
      <c r="C120" s="40"/>
      <c r="D120" s="71"/>
      <c r="E120" s="40"/>
      <c r="F120" s="72"/>
      <c r="G120" s="36"/>
      <c r="H120" s="55"/>
      <c r="I120" s="45"/>
      <c r="J120" s="45"/>
      <c r="K120" s="64" t="str">
        <f t="shared" si="17"/>
        <v/>
      </c>
      <c r="L120" s="18" t="str">
        <f t="shared" si="18"/>
        <v/>
      </c>
      <c r="M120" s="18" t="e">
        <f t="shared" si="19"/>
        <v>#VALUE!</v>
      </c>
      <c r="N120" s="18" t="e">
        <f t="shared" si="20"/>
        <v>#VALUE!</v>
      </c>
      <c r="O120" s="18" t="str">
        <f t="shared" si="21"/>
        <v/>
      </c>
      <c r="P120" s="18" t="e">
        <f t="shared" si="22"/>
        <v>#VALUE!</v>
      </c>
      <c r="Q120" s="18">
        <f t="shared" si="23"/>
        <v>0</v>
      </c>
      <c r="R120" s="18" t="e">
        <f t="shared" si="24"/>
        <v>#VALUE!</v>
      </c>
      <c r="S120" s="26" t="str">
        <f t="shared" si="25"/>
        <v>OK</v>
      </c>
      <c r="T120" s="21" t="str">
        <f>IF(V120="","",IF(Lookups!$A$16=0,"Main Site not selected",Lookups!$A$16))</f>
        <v/>
      </c>
      <c r="U120" s="21" t="str">
        <f>IF(V120="","",IF(Lookups!$A$17=0,"Main Site not selected",Lookups!$A$17))</f>
        <v/>
      </c>
      <c r="V120" s="62" t="str">
        <f t="shared" si="26"/>
        <v/>
      </c>
      <c r="W120" s="61" t="str">
        <f t="shared" si="30"/>
        <v/>
      </c>
      <c r="X120" s="61" t="str">
        <f t="shared" si="30"/>
        <v/>
      </c>
      <c r="Y120" s="62" t="str">
        <f t="shared" si="30"/>
        <v/>
      </c>
      <c r="Z120" s="62" t="str">
        <f t="shared" si="16"/>
        <v/>
      </c>
      <c r="AA120" s="62" t="str">
        <f t="shared" si="27"/>
        <v/>
      </c>
      <c r="AB120" s="62" t="str">
        <f>IFERROR(IF(V120&lt;&gt;"",IF(AA120&lt;&gt;"",VLOOKUP(AA120,'big site list'!$B$2:$C$343,2,FALSE),""),""),Preplist!$F$21)</f>
        <v/>
      </c>
      <c r="AD120" s="42">
        <v>117</v>
      </c>
      <c r="AH120" s="42" t="str">
        <f>IF(V120&lt;&gt;"",AND($W120&gt;=DATEVALUE("01/01/1920"),$W120&lt;Lookups!$A$10),"")</f>
        <v/>
      </c>
      <c r="AI120" s="42" t="str">
        <f>IF(V120&lt;&gt;"",AND($X120&gt;=DATEVALUE("01/01/2020"),$X120&lt;=Lookups!$A$10),"")</f>
        <v/>
      </c>
      <c r="AJ120" s="42" t="str">
        <f>IF(V120&lt;&gt;"",IFERROR(VLOOKUP(Y120,Lookups!$A$2:$A$6,1,FALSE),FALSE),"")</f>
        <v/>
      </c>
      <c r="AK120" s="42" t="b">
        <f t="shared" si="28"/>
        <v>1</v>
      </c>
    </row>
    <row r="121" spans="1:37" x14ac:dyDescent="0.35">
      <c r="A121" s="41"/>
      <c r="B121" s="69"/>
      <c r="C121" s="40"/>
      <c r="D121" s="71"/>
      <c r="E121" s="40"/>
      <c r="F121" s="72"/>
      <c r="G121" s="36"/>
      <c r="H121" s="55"/>
      <c r="I121" s="45"/>
      <c r="J121" s="45"/>
      <c r="K121" s="64" t="str">
        <f t="shared" si="17"/>
        <v/>
      </c>
      <c r="L121" s="18" t="str">
        <f t="shared" si="18"/>
        <v/>
      </c>
      <c r="M121" s="18" t="e">
        <f t="shared" si="19"/>
        <v>#VALUE!</v>
      </c>
      <c r="N121" s="18" t="e">
        <f t="shared" si="20"/>
        <v>#VALUE!</v>
      </c>
      <c r="O121" s="18" t="str">
        <f t="shared" si="21"/>
        <v/>
      </c>
      <c r="P121" s="18" t="e">
        <f t="shared" si="22"/>
        <v>#VALUE!</v>
      </c>
      <c r="Q121" s="18">
        <f t="shared" si="23"/>
        <v>0</v>
      </c>
      <c r="R121" s="18" t="e">
        <f t="shared" si="24"/>
        <v>#VALUE!</v>
      </c>
      <c r="S121" s="26" t="str">
        <f t="shared" si="25"/>
        <v>OK</v>
      </c>
      <c r="T121" s="21" t="str">
        <f>IF(V121="","",IF(Lookups!$A$16=0,"Main Site not selected",Lookups!$A$16))</f>
        <v/>
      </c>
      <c r="U121" s="21" t="str">
        <f>IF(V121="","",IF(Lookups!$A$17=0,"Main Site not selected",Lookups!$A$17))</f>
        <v/>
      </c>
      <c r="V121" s="62" t="str">
        <f t="shared" si="26"/>
        <v/>
      </c>
      <c r="W121" s="61" t="str">
        <f t="shared" si="30"/>
        <v/>
      </c>
      <c r="X121" s="61" t="str">
        <f t="shared" si="30"/>
        <v/>
      </c>
      <c r="Y121" s="62" t="str">
        <f t="shared" si="30"/>
        <v/>
      </c>
      <c r="Z121" s="62" t="str">
        <f t="shared" si="16"/>
        <v/>
      </c>
      <c r="AA121" s="62" t="str">
        <f t="shared" si="27"/>
        <v/>
      </c>
      <c r="AB121" s="62" t="str">
        <f>IFERROR(IF(V121&lt;&gt;"",IF(AA121&lt;&gt;"",VLOOKUP(AA121,'big site list'!$B$2:$C$343,2,FALSE),""),""),Preplist!$F$21)</f>
        <v/>
      </c>
      <c r="AD121" s="42">
        <v>118</v>
      </c>
      <c r="AH121" s="42" t="str">
        <f>IF(V121&lt;&gt;"",AND($W121&gt;=DATEVALUE("01/01/1920"),$W121&lt;Lookups!$A$10),"")</f>
        <v/>
      </c>
      <c r="AI121" s="42" t="str">
        <f>IF(V121&lt;&gt;"",AND($X121&gt;=DATEVALUE("01/01/2020"),$X121&lt;=Lookups!$A$10),"")</f>
        <v/>
      </c>
      <c r="AJ121" s="42" t="str">
        <f>IF(V121&lt;&gt;"",IFERROR(VLOOKUP(Y121,Lookups!$A$2:$A$6,1,FALSE),FALSE),"")</f>
        <v/>
      </c>
      <c r="AK121" s="42" t="b">
        <f t="shared" si="28"/>
        <v>1</v>
      </c>
    </row>
    <row r="122" spans="1:37" x14ac:dyDescent="0.35">
      <c r="A122" s="41"/>
      <c r="B122" s="69"/>
      <c r="C122" s="40"/>
      <c r="D122" s="71"/>
      <c r="E122" s="40"/>
      <c r="F122" s="72"/>
      <c r="G122" s="36"/>
      <c r="H122" s="55"/>
      <c r="I122" s="45"/>
      <c r="J122" s="45"/>
      <c r="K122" s="64" t="str">
        <f t="shared" si="17"/>
        <v/>
      </c>
      <c r="L122" s="18" t="str">
        <f t="shared" si="18"/>
        <v/>
      </c>
      <c r="M122" s="18" t="e">
        <f t="shared" si="19"/>
        <v>#VALUE!</v>
      </c>
      <c r="N122" s="18" t="e">
        <f t="shared" si="20"/>
        <v>#VALUE!</v>
      </c>
      <c r="O122" s="18" t="str">
        <f t="shared" si="21"/>
        <v/>
      </c>
      <c r="P122" s="18" t="e">
        <f t="shared" si="22"/>
        <v>#VALUE!</v>
      </c>
      <c r="Q122" s="18">
        <f t="shared" si="23"/>
        <v>0</v>
      </c>
      <c r="R122" s="18" t="e">
        <f t="shared" si="24"/>
        <v>#VALUE!</v>
      </c>
      <c r="S122" s="26" t="str">
        <f t="shared" si="25"/>
        <v>OK</v>
      </c>
      <c r="T122" s="21" t="str">
        <f>IF(V122="","",IF(Lookups!$A$16=0,"Main Site not selected",Lookups!$A$16))</f>
        <v/>
      </c>
      <c r="U122" s="21" t="str">
        <f>IF(V122="","",IF(Lookups!$A$17=0,"Main Site not selected",Lookups!$A$17))</f>
        <v/>
      </c>
      <c r="V122" s="62" t="str">
        <f t="shared" si="26"/>
        <v/>
      </c>
      <c r="W122" s="61" t="str">
        <f t="shared" si="30"/>
        <v/>
      </c>
      <c r="X122" s="61" t="str">
        <f t="shared" si="30"/>
        <v/>
      </c>
      <c r="Y122" s="62" t="str">
        <f t="shared" si="30"/>
        <v/>
      </c>
      <c r="Z122" s="62" t="str">
        <f t="shared" si="16"/>
        <v/>
      </c>
      <c r="AA122" s="62" t="str">
        <f t="shared" si="27"/>
        <v/>
      </c>
      <c r="AB122" s="62" t="str">
        <f>IFERROR(IF(V122&lt;&gt;"",IF(AA122&lt;&gt;"",VLOOKUP(AA122,'big site list'!$B$2:$C$343,2,FALSE),""),""),Preplist!$F$21)</f>
        <v/>
      </c>
      <c r="AD122" s="42">
        <v>119</v>
      </c>
      <c r="AH122" s="42" t="str">
        <f>IF(V122&lt;&gt;"",AND($W122&gt;=DATEVALUE("01/01/1920"),$W122&lt;Lookups!$A$10),"")</f>
        <v/>
      </c>
      <c r="AI122" s="42" t="str">
        <f>IF(V122&lt;&gt;"",AND($X122&gt;=DATEVALUE("01/01/2020"),$X122&lt;=Lookups!$A$10),"")</f>
        <v/>
      </c>
      <c r="AJ122" s="42" t="str">
        <f>IF(V122&lt;&gt;"",IFERROR(VLOOKUP(Y122,Lookups!$A$2:$A$6,1,FALSE),FALSE),"")</f>
        <v/>
      </c>
      <c r="AK122" s="42" t="b">
        <f t="shared" si="28"/>
        <v>1</v>
      </c>
    </row>
    <row r="123" spans="1:37" x14ac:dyDescent="0.35">
      <c r="A123" s="41"/>
      <c r="B123" s="69"/>
      <c r="C123" s="40"/>
      <c r="D123" s="71"/>
      <c r="E123" s="40"/>
      <c r="F123" s="72"/>
      <c r="G123" s="36"/>
      <c r="H123" s="55"/>
      <c r="I123" s="45"/>
      <c r="J123" s="45"/>
      <c r="K123" s="64" t="str">
        <f t="shared" si="17"/>
        <v/>
      </c>
      <c r="L123" s="18" t="str">
        <f t="shared" si="18"/>
        <v/>
      </c>
      <c r="M123" s="18" t="e">
        <f t="shared" si="19"/>
        <v>#VALUE!</v>
      </c>
      <c r="N123" s="18" t="e">
        <f t="shared" si="20"/>
        <v>#VALUE!</v>
      </c>
      <c r="O123" s="18" t="str">
        <f t="shared" si="21"/>
        <v/>
      </c>
      <c r="P123" s="18" t="e">
        <f t="shared" si="22"/>
        <v>#VALUE!</v>
      </c>
      <c r="Q123" s="18">
        <f t="shared" si="23"/>
        <v>0</v>
      </c>
      <c r="R123" s="18" t="e">
        <f t="shared" si="24"/>
        <v>#VALUE!</v>
      </c>
      <c r="S123" s="26" t="str">
        <f t="shared" si="25"/>
        <v>OK</v>
      </c>
      <c r="T123" s="21" t="str">
        <f>IF(V123="","",IF(Lookups!$A$16=0,"Main Site not selected",Lookups!$A$16))</f>
        <v/>
      </c>
      <c r="U123" s="21" t="str">
        <f>IF(V123="","",IF(Lookups!$A$17=0,"Main Site not selected",Lookups!$A$17))</f>
        <v/>
      </c>
      <c r="V123" s="62" t="str">
        <f t="shared" si="26"/>
        <v/>
      </c>
      <c r="W123" s="61" t="str">
        <f t="shared" si="30"/>
        <v/>
      </c>
      <c r="X123" s="61" t="str">
        <f t="shared" si="30"/>
        <v/>
      </c>
      <c r="Y123" s="62" t="str">
        <f t="shared" si="30"/>
        <v/>
      </c>
      <c r="Z123" s="62" t="str">
        <f t="shared" si="16"/>
        <v/>
      </c>
      <c r="AA123" s="62" t="str">
        <f t="shared" si="27"/>
        <v/>
      </c>
      <c r="AB123" s="62" t="str">
        <f>IFERROR(IF(V123&lt;&gt;"",IF(AA123&lt;&gt;"",VLOOKUP(AA123,'big site list'!$B$2:$C$343,2,FALSE),""),""),Preplist!$F$21)</f>
        <v/>
      </c>
      <c r="AD123" s="42">
        <v>120</v>
      </c>
      <c r="AH123" s="42" t="str">
        <f>IF(V123&lt;&gt;"",AND($W123&gt;=DATEVALUE("01/01/1920"),$W123&lt;Lookups!$A$10),"")</f>
        <v/>
      </c>
      <c r="AI123" s="42" t="str">
        <f>IF(V123&lt;&gt;"",AND($X123&gt;=DATEVALUE("01/01/2020"),$X123&lt;=Lookups!$A$10),"")</f>
        <v/>
      </c>
      <c r="AJ123" s="42" t="str">
        <f>IF(V123&lt;&gt;"",IFERROR(VLOOKUP(Y123,Lookups!$A$2:$A$6,1,FALSE),FALSE),"")</f>
        <v/>
      </c>
      <c r="AK123" s="42" t="b">
        <f t="shared" si="28"/>
        <v>1</v>
      </c>
    </row>
    <row r="124" spans="1:37" x14ac:dyDescent="0.35">
      <c r="A124" s="41"/>
      <c r="B124" s="69"/>
      <c r="C124" s="40"/>
      <c r="D124" s="71"/>
      <c r="E124" s="40"/>
      <c r="F124" s="72"/>
      <c r="G124" s="36"/>
      <c r="H124" s="55"/>
      <c r="I124" s="45"/>
      <c r="J124" s="45"/>
      <c r="K124" s="64" t="str">
        <f t="shared" si="17"/>
        <v/>
      </c>
      <c r="L124" s="18" t="str">
        <f t="shared" si="18"/>
        <v/>
      </c>
      <c r="M124" s="18" t="e">
        <f t="shared" si="19"/>
        <v>#VALUE!</v>
      </c>
      <c r="N124" s="18" t="e">
        <f t="shared" si="20"/>
        <v>#VALUE!</v>
      </c>
      <c r="O124" s="18" t="str">
        <f t="shared" si="21"/>
        <v/>
      </c>
      <c r="P124" s="18" t="e">
        <f t="shared" si="22"/>
        <v>#VALUE!</v>
      </c>
      <c r="Q124" s="18">
        <f t="shared" si="23"/>
        <v>0</v>
      </c>
      <c r="R124" s="18" t="e">
        <f t="shared" si="24"/>
        <v>#VALUE!</v>
      </c>
      <c r="S124" s="26" t="str">
        <f t="shared" si="25"/>
        <v>OK</v>
      </c>
      <c r="T124" s="21" t="str">
        <f>IF(V124="","",IF(Lookups!$A$16=0,"Main Site not selected",Lookups!$A$16))</f>
        <v/>
      </c>
      <c r="U124" s="21" t="str">
        <f>IF(V124="","",IF(Lookups!$A$17=0,"Main Site not selected",Lookups!$A$17))</f>
        <v/>
      </c>
      <c r="V124" s="62" t="str">
        <f t="shared" si="26"/>
        <v/>
      </c>
      <c r="W124" s="61" t="str">
        <f t="shared" si="30"/>
        <v/>
      </c>
      <c r="X124" s="61" t="str">
        <f t="shared" si="30"/>
        <v/>
      </c>
      <c r="Y124" s="62" t="str">
        <f t="shared" si="30"/>
        <v/>
      </c>
      <c r="Z124" s="62" t="str">
        <f t="shared" si="16"/>
        <v/>
      </c>
      <c r="AA124" s="62" t="str">
        <f t="shared" si="27"/>
        <v/>
      </c>
      <c r="AB124" s="62" t="str">
        <f>IFERROR(IF(V124&lt;&gt;"",IF(AA124&lt;&gt;"",VLOOKUP(AA124,'big site list'!$B$2:$C$343,2,FALSE),""),""),Preplist!$F$21)</f>
        <v/>
      </c>
      <c r="AD124" s="42">
        <v>121</v>
      </c>
      <c r="AH124" s="42" t="str">
        <f>IF(V124&lt;&gt;"",AND($W124&gt;=DATEVALUE("01/01/1920"),$W124&lt;Lookups!$A$10),"")</f>
        <v/>
      </c>
      <c r="AI124" s="42" t="str">
        <f>IF(V124&lt;&gt;"",AND($X124&gt;=DATEVALUE("01/01/2020"),$X124&lt;=Lookups!$A$10),"")</f>
        <v/>
      </c>
      <c r="AJ124" s="42" t="str">
        <f>IF(V124&lt;&gt;"",IFERROR(VLOOKUP(Y124,Lookups!$A$2:$A$6,1,FALSE),FALSE),"")</f>
        <v/>
      </c>
      <c r="AK124" s="42" t="b">
        <f t="shared" si="28"/>
        <v>1</v>
      </c>
    </row>
    <row r="125" spans="1:37" x14ac:dyDescent="0.35">
      <c r="A125" s="41"/>
      <c r="B125" s="69"/>
      <c r="C125" s="40"/>
      <c r="D125" s="71"/>
      <c r="E125" s="40"/>
      <c r="F125" s="72"/>
      <c r="G125" s="36"/>
      <c r="H125" s="55"/>
      <c r="I125" s="45"/>
      <c r="J125" s="45"/>
      <c r="K125" s="64" t="str">
        <f t="shared" si="17"/>
        <v/>
      </c>
      <c r="L125" s="18" t="str">
        <f t="shared" si="18"/>
        <v/>
      </c>
      <c r="M125" s="18" t="e">
        <f t="shared" si="19"/>
        <v>#VALUE!</v>
      </c>
      <c r="N125" s="18" t="e">
        <f t="shared" si="20"/>
        <v>#VALUE!</v>
      </c>
      <c r="O125" s="18" t="str">
        <f t="shared" si="21"/>
        <v/>
      </c>
      <c r="P125" s="18" t="e">
        <f t="shared" si="22"/>
        <v>#VALUE!</v>
      </c>
      <c r="Q125" s="18">
        <f t="shared" si="23"/>
        <v>0</v>
      </c>
      <c r="R125" s="18" t="e">
        <f t="shared" si="24"/>
        <v>#VALUE!</v>
      </c>
      <c r="S125" s="26" t="str">
        <f t="shared" si="25"/>
        <v>OK</v>
      </c>
      <c r="T125" s="21" t="str">
        <f>IF(V125="","",IF(Lookups!$A$16=0,"Main Site not selected",Lookups!$A$16))</f>
        <v/>
      </c>
      <c r="U125" s="21" t="str">
        <f>IF(V125="","",IF(Lookups!$A$17=0,"Main Site not selected",Lookups!$A$17))</f>
        <v/>
      </c>
      <c r="V125" s="62" t="str">
        <f t="shared" si="26"/>
        <v/>
      </c>
      <c r="W125" s="61" t="str">
        <f t="shared" si="30"/>
        <v/>
      </c>
      <c r="X125" s="61" t="str">
        <f t="shared" si="30"/>
        <v/>
      </c>
      <c r="Y125" s="62" t="str">
        <f t="shared" si="30"/>
        <v/>
      </c>
      <c r="Z125" s="62" t="str">
        <f t="shared" si="16"/>
        <v/>
      </c>
      <c r="AA125" s="62" t="str">
        <f t="shared" si="27"/>
        <v/>
      </c>
      <c r="AB125" s="62" t="str">
        <f>IFERROR(IF(V125&lt;&gt;"",IF(AA125&lt;&gt;"",VLOOKUP(AA125,'big site list'!$B$2:$C$343,2,FALSE),""),""),Preplist!$F$21)</f>
        <v/>
      </c>
      <c r="AD125" s="42">
        <v>122</v>
      </c>
      <c r="AH125" s="42" t="str">
        <f>IF(V125&lt;&gt;"",AND($W125&gt;=DATEVALUE("01/01/1920"),$W125&lt;Lookups!$A$10),"")</f>
        <v/>
      </c>
      <c r="AI125" s="42" t="str">
        <f>IF(V125&lt;&gt;"",AND($X125&gt;=DATEVALUE("01/01/2020"),$X125&lt;=Lookups!$A$10),"")</f>
        <v/>
      </c>
      <c r="AJ125" s="42" t="str">
        <f>IF(V125&lt;&gt;"",IFERROR(VLOOKUP(Y125,Lookups!$A$2:$A$6,1,FALSE),FALSE),"")</f>
        <v/>
      </c>
      <c r="AK125" s="42" t="b">
        <f t="shared" si="28"/>
        <v>1</v>
      </c>
    </row>
    <row r="126" spans="1:37" x14ac:dyDescent="0.35">
      <c r="A126" s="41"/>
      <c r="B126" s="69"/>
      <c r="C126" s="40"/>
      <c r="D126" s="71"/>
      <c r="E126" s="40"/>
      <c r="F126" s="72"/>
      <c r="G126" s="36"/>
      <c r="H126" s="55"/>
      <c r="I126" s="45"/>
      <c r="J126" s="45"/>
      <c r="K126" s="64" t="str">
        <f t="shared" si="17"/>
        <v/>
      </c>
      <c r="L126" s="18" t="str">
        <f t="shared" si="18"/>
        <v/>
      </c>
      <c r="M126" s="18" t="e">
        <f t="shared" si="19"/>
        <v>#VALUE!</v>
      </c>
      <c r="N126" s="18" t="e">
        <f t="shared" si="20"/>
        <v>#VALUE!</v>
      </c>
      <c r="O126" s="18" t="str">
        <f t="shared" si="21"/>
        <v/>
      </c>
      <c r="P126" s="18" t="e">
        <f t="shared" si="22"/>
        <v>#VALUE!</v>
      </c>
      <c r="Q126" s="18">
        <f t="shared" si="23"/>
        <v>0</v>
      </c>
      <c r="R126" s="18" t="e">
        <f t="shared" si="24"/>
        <v>#VALUE!</v>
      </c>
      <c r="S126" s="26" t="str">
        <f t="shared" si="25"/>
        <v>OK</v>
      </c>
      <c r="T126" s="21" t="str">
        <f>IF(V126="","",IF(Lookups!$A$16=0,"Main Site not selected",Lookups!$A$16))</f>
        <v/>
      </c>
      <c r="U126" s="21" t="str">
        <f>IF(V126="","",IF(Lookups!$A$17=0,"Main Site not selected",Lookups!$A$17))</f>
        <v/>
      </c>
      <c r="V126" s="62" t="str">
        <f t="shared" si="26"/>
        <v/>
      </c>
      <c r="W126" s="61" t="str">
        <f t="shared" si="30"/>
        <v/>
      </c>
      <c r="X126" s="61" t="str">
        <f t="shared" si="30"/>
        <v/>
      </c>
      <c r="Y126" s="62" t="str">
        <f t="shared" si="30"/>
        <v/>
      </c>
      <c r="Z126" s="62" t="str">
        <f t="shared" si="16"/>
        <v/>
      </c>
      <c r="AA126" s="62" t="str">
        <f t="shared" si="27"/>
        <v/>
      </c>
      <c r="AB126" s="62" t="str">
        <f>IFERROR(IF(V126&lt;&gt;"",IF(AA126&lt;&gt;"",VLOOKUP(AA126,'big site list'!$B$2:$C$343,2,FALSE),""),""),Preplist!$F$21)</f>
        <v/>
      </c>
      <c r="AD126" s="42">
        <v>123</v>
      </c>
      <c r="AH126" s="42" t="str">
        <f>IF(V126&lt;&gt;"",AND($W126&gt;=DATEVALUE("01/01/1920"),$W126&lt;Lookups!$A$10),"")</f>
        <v/>
      </c>
      <c r="AI126" s="42" t="str">
        <f>IF(V126&lt;&gt;"",AND($X126&gt;=DATEVALUE("01/01/2020"),$X126&lt;=Lookups!$A$10),"")</f>
        <v/>
      </c>
      <c r="AJ126" s="42" t="str">
        <f>IF(V126&lt;&gt;"",IFERROR(VLOOKUP(Y126,Lookups!$A$2:$A$6,1,FALSE),FALSE),"")</f>
        <v/>
      </c>
      <c r="AK126" s="42" t="b">
        <f t="shared" si="28"/>
        <v>1</v>
      </c>
    </row>
    <row r="127" spans="1:37" x14ac:dyDescent="0.35">
      <c r="A127" s="41"/>
      <c r="B127" s="69"/>
      <c r="C127" s="40"/>
      <c r="D127" s="71"/>
      <c r="E127" s="40"/>
      <c r="F127" s="72"/>
      <c r="G127" s="36"/>
      <c r="H127" s="55"/>
      <c r="I127" s="45"/>
      <c r="J127" s="45"/>
      <c r="K127" s="64" t="str">
        <f t="shared" si="17"/>
        <v/>
      </c>
      <c r="L127" s="18" t="str">
        <f t="shared" si="18"/>
        <v/>
      </c>
      <c r="M127" s="18" t="e">
        <f t="shared" si="19"/>
        <v>#VALUE!</v>
      </c>
      <c r="N127" s="18" t="e">
        <f t="shared" si="20"/>
        <v>#VALUE!</v>
      </c>
      <c r="O127" s="18" t="str">
        <f t="shared" si="21"/>
        <v/>
      </c>
      <c r="P127" s="18" t="e">
        <f t="shared" si="22"/>
        <v>#VALUE!</v>
      </c>
      <c r="Q127" s="18">
        <f t="shared" si="23"/>
        <v>0</v>
      </c>
      <c r="R127" s="18" t="e">
        <f t="shared" si="24"/>
        <v>#VALUE!</v>
      </c>
      <c r="S127" s="26" t="str">
        <f t="shared" si="25"/>
        <v>OK</v>
      </c>
      <c r="T127" s="21" t="str">
        <f>IF(V127="","",IF(Lookups!$A$16=0,"Main Site not selected",Lookups!$A$16))</f>
        <v/>
      </c>
      <c r="U127" s="21" t="str">
        <f>IF(V127="","",IF(Lookups!$A$17=0,"Main Site not selected",Lookups!$A$17))</f>
        <v/>
      </c>
      <c r="V127" s="62" t="str">
        <f t="shared" si="26"/>
        <v/>
      </c>
      <c r="W127" s="61" t="str">
        <f t="shared" si="30"/>
        <v/>
      </c>
      <c r="X127" s="61" t="str">
        <f t="shared" si="30"/>
        <v/>
      </c>
      <c r="Y127" s="62" t="str">
        <f t="shared" si="30"/>
        <v/>
      </c>
      <c r="Z127" s="62" t="str">
        <f t="shared" si="16"/>
        <v/>
      </c>
      <c r="AA127" s="62" t="str">
        <f t="shared" si="27"/>
        <v/>
      </c>
      <c r="AB127" s="62" t="str">
        <f>IFERROR(IF(V127&lt;&gt;"",IF(AA127&lt;&gt;"",VLOOKUP(AA127,'big site list'!$B$2:$C$343,2,FALSE),""),""),Preplist!$F$21)</f>
        <v/>
      </c>
      <c r="AD127" s="42">
        <v>124</v>
      </c>
      <c r="AH127" s="42" t="str">
        <f>IF(V127&lt;&gt;"",AND($W127&gt;=DATEVALUE("01/01/1920"),$W127&lt;Lookups!$A$10),"")</f>
        <v/>
      </c>
      <c r="AI127" s="42" t="str">
        <f>IF(V127&lt;&gt;"",AND($X127&gt;=DATEVALUE("01/01/2020"),$X127&lt;=Lookups!$A$10),"")</f>
        <v/>
      </c>
      <c r="AJ127" s="42" t="str">
        <f>IF(V127&lt;&gt;"",IFERROR(VLOOKUP(Y127,Lookups!$A$2:$A$6,1,FALSE),FALSE),"")</f>
        <v/>
      </c>
      <c r="AK127" s="42" t="b">
        <f t="shared" si="28"/>
        <v>1</v>
      </c>
    </row>
    <row r="128" spans="1:37" x14ac:dyDescent="0.35">
      <c r="A128" s="41"/>
      <c r="B128" s="69"/>
      <c r="C128" s="40"/>
      <c r="D128" s="71"/>
      <c r="E128" s="40"/>
      <c r="F128" s="72"/>
      <c r="G128" s="36"/>
      <c r="H128" s="55"/>
      <c r="I128" s="45"/>
      <c r="J128" s="45"/>
      <c r="K128" s="64" t="str">
        <f t="shared" si="17"/>
        <v/>
      </c>
      <c r="L128" s="18" t="str">
        <f t="shared" si="18"/>
        <v/>
      </c>
      <c r="M128" s="18" t="e">
        <f t="shared" si="19"/>
        <v>#VALUE!</v>
      </c>
      <c r="N128" s="18" t="e">
        <f t="shared" si="20"/>
        <v>#VALUE!</v>
      </c>
      <c r="O128" s="18" t="str">
        <f t="shared" si="21"/>
        <v/>
      </c>
      <c r="P128" s="18" t="e">
        <f t="shared" si="22"/>
        <v>#VALUE!</v>
      </c>
      <c r="Q128" s="18">
        <f t="shared" si="23"/>
        <v>0</v>
      </c>
      <c r="R128" s="18" t="e">
        <f t="shared" si="24"/>
        <v>#VALUE!</v>
      </c>
      <c r="S128" s="26" t="str">
        <f t="shared" si="25"/>
        <v>OK</v>
      </c>
      <c r="T128" s="21" t="str">
        <f>IF(V128="","",IF(Lookups!$A$16=0,"Main Site not selected",Lookups!$A$16))</f>
        <v/>
      </c>
      <c r="U128" s="21" t="str">
        <f>IF(V128="","",IF(Lookups!$A$17=0,"Main Site not selected",Lookups!$A$17))</f>
        <v/>
      </c>
      <c r="V128" s="62" t="str">
        <f t="shared" si="26"/>
        <v/>
      </c>
      <c r="W128" s="61" t="str">
        <f t="shared" ref="W128:Y147" si="31">IF(INDEX($A$4:$H$258,$AD128,W$3)="","",INDEX($A$4:$H$258,$AD128,W$3))</f>
        <v/>
      </c>
      <c r="X128" s="61" t="str">
        <f t="shared" si="31"/>
        <v/>
      </c>
      <c r="Y128" s="62" t="str">
        <f t="shared" si="31"/>
        <v/>
      </c>
      <c r="Z128" s="62" t="str">
        <f t="shared" si="16"/>
        <v/>
      </c>
      <c r="AA128" s="62" t="str">
        <f t="shared" si="27"/>
        <v/>
      </c>
      <c r="AB128" s="62" t="str">
        <f>IFERROR(IF(V128&lt;&gt;"",IF(AA128&lt;&gt;"",VLOOKUP(AA128,'big site list'!$B$2:$C$343,2,FALSE),""),""),Preplist!$F$21)</f>
        <v/>
      </c>
      <c r="AD128" s="42">
        <v>125</v>
      </c>
      <c r="AH128" s="42" t="str">
        <f>IF(V128&lt;&gt;"",AND($W128&gt;=DATEVALUE("01/01/1920"),$W128&lt;Lookups!$A$10),"")</f>
        <v/>
      </c>
      <c r="AI128" s="42" t="str">
        <f>IF(V128&lt;&gt;"",AND($X128&gt;=DATEVALUE("01/01/2020"),$X128&lt;=Lookups!$A$10),"")</f>
        <v/>
      </c>
      <c r="AJ128" s="42" t="str">
        <f>IF(V128&lt;&gt;"",IFERROR(VLOOKUP(Y128,Lookups!$A$2:$A$6,1,FALSE),FALSE),"")</f>
        <v/>
      </c>
      <c r="AK128" s="42" t="b">
        <f t="shared" si="28"/>
        <v>1</v>
      </c>
    </row>
    <row r="129" spans="1:37" x14ac:dyDescent="0.35">
      <c r="A129" s="41"/>
      <c r="B129" s="69"/>
      <c r="C129" s="40"/>
      <c r="D129" s="71"/>
      <c r="E129" s="40"/>
      <c r="F129" s="72"/>
      <c r="G129" s="36"/>
      <c r="H129" s="55"/>
      <c r="I129" s="45"/>
      <c r="J129" s="45"/>
      <c r="K129" s="64" t="str">
        <f t="shared" si="17"/>
        <v/>
      </c>
      <c r="L129" s="18" t="str">
        <f t="shared" si="18"/>
        <v/>
      </c>
      <c r="M129" s="18" t="e">
        <f t="shared" si="19"/>
        <v>#VALUE!</v>
      </c>
      <c r="N129" s="18" t="e">
        <f t="shared" si="20"/>
        <v>#VALUE!</v>
      </c>
      <c r="O129" s="18" t="str">
        <f t="shared" si="21"/>
        <v/>
      </c>
      <c r="P129" s="18" t="e">
        <f t="shared" si="22"/>
        <v>#VALUE!</v>
      </c>
      <c r="Q129" s="18">
        <f t="shared" si="23"/>
        <v>0</v>
      </c>
      <c r="R129" s="18" t="e">
        <f t="shared" si="24"/>
        <v>#VALUE!</v>
      </c>
      <c r="S129" s="26" t="str">
        <f t="shared" si="25"/>
        <v>OK</v>
      </c>
      <c r="T129" s="21" t="str">
        <f>IF(V129="","",IF(Lookups!$A$16=0,"Main Site not selected",Lookups!$A$16))</f>
        <v/>
      </c>
      <c r="U129" s="21" t="str">
        <f>IF(V129="","",IF(Lookups!$A$17=0,"Main Site not selected",Lookups!$A$17))</f>
        <v/>
      </c>
      <c r="V129" s="62" t="str">
        <f t="shared" si="26"/>
        <v/>
      </c>
      <c r="W129" s="61" t="str">
        <f t="shared" si="31"/>
        <v/>
      </c>
      <c r="X129" s="61" t="str">
        <f t="shared" si="31"/>
        <v/>
      </c>
      <c r="Y129" s="62" t="str">
        <f t="shared" si="31"/>
        <v/>
      </c>
      <c r="Z129" s="62" t="str">
        <f t="shared" si="16"/>
        <v/>
      </c>
      <c r="AA129" s="62" t="str">
        <f t="shared" si="27"/>
        <v/>
      </c>
      <c r="AB129" s="62" t="str">
        <f>IFERROR(IF(V129&lt;&gt;"",IF(AA129&lt;&gt;"",VLOOKUP(AA129,'big site list'!$B$2:$C$343,2,FALSE),""),""),Preplist!$F$21)</f>
        <v/>
      </c>
      <c r="AD129" s="42">
        <v>126</v>
      </c>
      <c r="AH129" s="42" t="str">
        <f>IF(V129&lt;&gt;"",AND($W129&gt;=DATEVALUE("01/01/1920"),$W129&lt;Lookups!$A$10),"")</f>
        <v/>
      </c>
      <c r="AI129" s="42" t="str">
        <f>IF(V129&lt;&gt;"",AND($X129&gt;=DATEVALUE("01/01/2020"),$X129&lt;=Lookups!$A$10),"")</f>
        <v/>
      </c>
      <c r="AJ129" s="42" t="str">
        <f>IF(V129&lt;&gt;"",IFERROR(VLOOKUP(Y129,Lookups!$A$2:$A$6,1,FALSE),FALSE),"")</f>
        <v/>
      </c>
      <c r="AK129" s="42" t="b">
        <f t="shared" si="28"/>
        <v>1</v>
      </c>
    </row>
    <row r="130" spans="1:37" x14ac:dyDescent="0.35">
      <c r="A130" s="41"/>
      <c r="B130" s="69"/>
      <c r="C130" s="40"/>
      <c r="D130" s="71"/>
      <c r="E130" s="40"/>
      <c r="F130" s="72"/>
      <c r="G130" s="36"/>
      <c r="H130" s="55"/>
      <c r="I130" s="45"/>
      <c r="J130" s="45"/>
      <c r="K130" s="64" t="str">
        <f t="shared" si="17"/>
        <v/>
      </c>
      <c r="L130" s="18" t="str">
        <f t="shared" si="18"/>
        <v/>
      </c>
      <c r="M130" s="18" t="e">
        <f t="shared" si="19"/>
        <v>#VALUE!</v>
      </c>
      <c r="N130" s="18" t="e">
        <f t="shared" si="20"/>
        <v>#VALUE!</v>
      </c>
      <c r="O130" s="18" t="str">
        <f t="shared" si="21"/>
        <v/>
      </c>
      <c r="P130" s="18" t="e">
        <f t="shared" si="22"/>
        <v>#VALUE!</v>
      </c>
      <c r="Q130" s="18">
        <f t="shared" si="23"/>
        <v>0</v>
      </c>
      <c r="R130" s="18" t="e">
        <f t="shared" si="24"/>
        <v>#VALUE!</v>
      </c>
      <c r="S130" s="26" t="str">
        <f t="shared" si="25"/>
        <v>OK</v>
      </c>
      <c r="T130" s="21" t="str">
        <f>IF(V130="","",IF(Lookups!$A$16=0,"Main Site not selected",Lookups!$A$16))</f>
        <v/>
      </c>
      <c r="U130" s="21" t="str">
        <f>IF(V130="","",IF(Lookups!$A$17=0,"Main Site not selected",Lookups!$A$17))</f>
        <v/>
      </c>
      <c r="V130" s="62" t="str">
        <f t="shared" si="26"/>
        <v/>
      </c>
      <c r="W130" s="61" t="str">
        <f t="shared" si="31"/>
        <v/>
      </c>
      <c r="X130" s="61" t="str">
        <f t="shared" si="31"/>
        <v/>
      </c>
      <c r="Y130" s="62" t="str">
        <f t="shared" si="31"/>
        <v/>
      </c>
      <c r="Z130" s="62" t="str">
        <f t="shared" si="16"/>
        <v/>
      </c>
      <c r="AA130" s="62" t="str">
        <f t="shared" si="27"/>
        <v/>
      </c>
      <c r="AB130" s="62" t="str">
        <f>IFERROR(IF(V130&lt;&gt;"",IF(AA130&lt;&gt;"",VLOOKUP(AA130,'big site list'!$B$2:$C$343,2,FALSE),""),""),Preplist!$F$21)</f>
        <v/>
      </c>
      <c r="AD130" s="42">
        <v>127</v>
      </c>
      <c r="AH130" s="42" t="str">
        <f>IF(V130&lt;&gt;"",AND($W130&gt;=DATEVALUE("01/01/1920"),$W130&lt;Lookups!$A$10),"")</f>
        <v/>
      </c>
      <c r="AI130" s="42" t="str">
        <f>IF(V130&lt;&gt;"",AND($X130&gt;=DATEVALUE("01/01/2020"),$X130&lt;=Lookups!$A$10),"")</f>
        <v/>
      </c>
      <c r="AJ130" s="42" t="str">
        <f>IF(V130&lt;&gt;"",IFERROR(VLOOKUP(Y130,Lookups!$A$2:$A$6,1,FALSE),FALSE),"")</f>
        <v/>
      </c>
      <c r="AK130" s="42" t="b">
        <f t="shared" si="28"/>
        <v>1</v>
      </c>
    </row>
    <row r="131" spans="1:37" x14ac:dyDescent="0.35">
      <c r="A131" s="41"/>
      <c r="B131" s="69"/>
      <c r="C131" s="40"/>
      <c r="D131" s="71"/>
      <c r="E131" s="40"/>
      <c r="F131" s="72"/>
      <c r="G131" s="36"/>
      <c r="H131" s="55"/>
      <c r="I131" s="45"/>
      <c r="J131" s="45"/>
      <c r="K131" s="64" t="str">
        <f t="shared" si="17"/>
        <v/>
      </c>
      <c r="L131" s="18" t="str">
        <f t="shared" si="18"/>
        <v/>
      </c>
      <c r="M131" s="18" t="e">
        <f t="shared" si="19"/>
        <v>#VALUE!</v>
      </c>
      <c r="N131" s="18" t="e">
        <f t="shared" si="20"/>
        <v>#VALUE!</v>
      </c>
      <c r="O131" s="18" t="str">
        <f t="shared" si="21"/>
        <v/>
      </c>
      <c r="P131" s="18" t="e">
        <f t="shared" si="22"/>
        <v>#VALUE!</v>
      </c>
      <c r="Q131" s="18">
        <f t="shared" si="23"/>
        <v>0</v>
      </c>
      <c r="R131" s="18" t="e">
        <f t="shared" si="24"/>
        <v>#VALUE!</v>
      </c>
      <c r="S131" s="26" t="str">
        <f t="shared" si="25"/>
        <v>OK</v>
      </c>
      <c r="T131" s="21" t="str">
        <f>IF(V131="","",IF(Lookups!$A$16=0,"Main Site not selected",Lookups!$A$16))</f>
        <v/>
      </c>
      <c r="U131" s="21" t="str">
        <f>IF(V131="","",IF(Lookups!$A$17=0,"Main Site not selected",Lookups!$A$17))</f>
        <v/>
      </c>
      <c r="V131" s="62" t="str">
        <f t="shared" si="26"/>
        <v/>
      </c>
      <c r="W131" s="61" t="str">
        <f t="shared" si="31"/>
        <v/>
      </c>
      <c r="X131" s="61" t="str">
        <f t="shared" si="31"/>
        <v/>
      </c>
      <c r="Y131" s="62" t="str">
        <f t="shared" si="31"/>
        <v/>
      </c>
      <c r="Z131" s="62" t="str">
        <f t="shared" si="16"/>
        <v/>
      </c>
      <c r="AA131" s="62" t="str">
        <f t="shared" si="27"/>
        <v/>
      </c>
      <c r="AB131" s="62" t="str">
        <f>IFERROR(IF(V131&lt;&gt;"",IF(AA131&lt;&gt;"",VLOOKUP(AA131,'big site list'!$B$2:$C$343,2,FALSE),""),""),Preplist!$F$21)</f>
        <v/>
      </c>
      <c r="AD131" s="42">
        <v>128</v>
      </c>
      <c r="AH131" s="42" t="str">
        <f>IF(V131&lt;&gt;"",AND($W131&gt;=DATEVALUE("01/01/1920"),$W131&lt;Lookups!$A$10),"")</f>
        <v/>
      </c>
      <c r="AI131" s="42" t="str">
        <f>IF(V131&lt;&gt;"",AND($X131&gt;=DATEVALUE("01/01/2020"),$X131&lt;=Lookups!$A$10),"")</f>
        <v/>
      </c>
      <c r="AJ131" s="42" t="str">
        <f>IF(V131&lt;&gt;"",IFERROR(VLOOKUP(Y131,Lookups!$A$2:$A$6,1,FALSE),FALSE),"")</f>
        <v/>
      </c>
      <c r="AK131" s="42" t="b">
        <f t="shared" si="28"/>
        <v>1</v>
      </c>
    </row>
    <row r="132" spans="1:37" x14ac:dyDescent="0.35">
      <c r="A132" s="41"/>
      <c r="B132" s="69"/>
      <c r="C132" s="40"/>
      <c r="D132" s="71"/>
      <c r="E132" s="40"/>
      <c r="F132" s="72"/>
      <c r="G132" s="36"/>
      <c r="H132" s="55"/>
      <c r="I132" s="45"/>
      <c r="J132" s="45"/>
      <c r="K132" s="64" t="str">
        <f t="shared" si="17"/>
        <v/>
      </c>
      <c r="L132" s="18" t="str">
        <f t="shared" si="18"/>
        <v/>
      </c>
      <c r="M132" s="18" t="e">
        <f t="shared" si="19"/>
        <v>#VALUE!</v>
      </c>
      <c r="N132" s="18" t="e">
        <f t="shared" si="20"/>
        <v>#VALUE!</v>
      </c>
      <c r="O132" s="18" t="str">
        <f t="shared" si="21"/>
        <v/>
      </c>
      <c r="P132" s="18" t="e">
        <f t="shared" si="22"/>
        <v>#VALUE!</v>
      </c>
      <c r="Q132" s="18">
        <f t="shared" si="23"/>
        <v>0</v>
      </c>
      <c r="R132" s="18" t="e">
        <f t="shared" si="24"/>
        <v>#VALUE!</v>
      </c>
      <c r="S132" s="26" t="str">
        <f t="shared" si="25"/>
        <v>OK</v>
      </c>
      <c r="T132" s="21" t="str">
        <f>IF(V132="","",IF(Lookups!$A$16=0,"Main Site not selected",Lookups!$A$16))</f>
        <v/>
      </c>
      <c r="U132" s="21" t="str">
        <f>IF(V132="","",IF(Lookups!$A$17=0,"Main Site not selected",Lookups!$A$17))</f>
        <v/>
      </c>
      <c r="V132" s="62" t="str">
        <f t="shared" si="26"/>
        <v/>
      </c>
      <c r="W132" s="61" t="str">
        <f t="shared" si="31"/>
        <v/>
      </c>
      <c r="X132" s="61" t="str">
        <f t="shared" si="31"/>
        <v/>
      </c>
      <c r="Y132" s="62" t="str">
        <f t="shared" si="31"/>
        <v/>
      </c>
      <c r="Z132" s="62" t="str">
        <f t="shared" ref="Z132:Z163" si="32">IF(INDEX($A$4:$H$258,$AD132,Z$3)="","",INDEX($A$4:$H$258,$AD132,Z$3))</f>
        <v/>
      </c>
      <c r="AA132" s="62" t="str">
        <f t="shared" si="27"/>
        <v/>
      </c>
      <c r="AB132" s="62" t="str">
        <f>IFERROR(IF(V132&lt;&gt;"",IF(AA132&lt;&gt;"",VLOOKUP(AA132,'big site list'!$B$2:$C$343,2,FALSE),""),""),Preplist!$F$21)</f>
        <v/>
      </c>
      <c r="AD132" s="42">
        <v>129</v>
      </c>
      <c r="AH132" s="42" t="str">
        <f>IF(V132&lt;&gt;"",AND($W132&gt;=DATEVALUE("01/01/1920"),$W132&lt;Lookups!$A$10),"")</f>
        <v/>
      </c>
      <c r="AI132" s="42" t="str">
        <f>IF(V132&lt;&gt;"",AND($X132&gt;=DATEVALUE("01/01/2020"),$X132&lt;=Lookups!$A$10),"")</f>
        <v/>
      </c>
      <c r="AJ132" s="42" t="str">
        <f>IF(V132&lt;&gt;"",IFERROR(VLOOKUP(Y132,Lookups!$A$2:$A$6,1,FALSE),FALSE),"")</f>
        <v/>
      </c>
      <c r="AK132" s="42" t="b">
        <f t="shared" si="28"/>
        <v>1</v>
      </c>
    </row>
    <row r="133" spans="1:37" x14ac:dyDescent="0.35">
      <c r="A133" s="41"/>
      <c r="B133" s="69"/>
      <c r="C133" s="40"/>
      <c r="D133" s="71"/>
      <c r="E133" s="40"/>
      <c r="F133" s="72"/>
      <c r="G133" s="36"/>
      <c r="H133" s="55"/>
      <c r="I133" s="45"/>
      <c r="J133" s="45"/>
      <c r="K133" s="64" t="str">
        <f t="shared" ref="K133:K196" si="33">SUBSTITUTE(IF(INDEX($A$4:$H$258,$AD133,1)="","",INDEX($A$4:$H$258,$AD133,1))," ","")</f>
        <v/>
      </c>
      <c r="L133" s="18" t="str">
        <f t="shared" ref="L133:L196" si="34">LEFT(V133,9)</f>
        <v/>
      </c>
      <c r="M133" s="18" t="e">
        <f t="shared" ref="M133:M196" si="35">MOD(MID(L133,1,1)*10+MID(L133,2,1)*9+MID(L133,3,1)*8+MID(L133,4,1)*7+MID(L133,5,1)*6+MID(L133,6,1)*5+MID(L133,7,1)*4+MID(L133,8,1)*3+MID(L133,9,1)*2,11)</f>
        <v>#VALUE!</v>
      </c>
      <c r="N133" s="18" t="e">
        <f t="shared" ref="N133:N196" si="36">IF(M133=0, 0,IF(M133=1,"N/A",11-M133))</f>
        <v>#VALUE!</v>
      </c>
      <c r="O133" s="18" t="str">
        <f t="shared" ref="O133:O196" si="37">RIGHT(V133,1)</f>
        <v/>
      </c>
      <c r="P133" s="18" t="e">
        <f t="shared" ref="P133:P196" si="38">AND(N133=VALUE(O133))</f>
        <v>#VALUE!</v>
      </c>
      <c r="Q133" s="18">
        <f t="shared" ref="Q133:Q196" si="39">LEN(V133)</f>
        <v>0</v>
      </c>
      <c r="R133" s="18" t="e">
        <f t="shared" ref="R133:R196" si="40">AND(P133=TRUE,Q133=10)</f>
        <v>#VALUE!</v>
      </c>
      <c r="S133" s="26" t="str">
        <f t="shared" ref="S133:S196" si="41">IF(Q133=0,"OK",IFERROR(R133,FALSE))</f>
        <v>OK</v>
      </c>
      <c r="T133" s="21" t="str">
        <f>IF(V133="","",IF(Lookups!$A$16=0,"Main Site not selected",Lookups!$A$16))</f>
        <v/>
      </c>
      <c r="U133" s="21" t="str">
        <f>IF(V133="","",IF(Lookups!$A$17=0,"Main Site not selected",Lookups!$A$17))</f>
        <v/>
      </c>
      <c r="V133" s="62" t="str">
        <f t="shared" ref="V133:V196" si="42">IF(K133="","",K133)</f>
        <v/>
      </c>
      <c r="W133" s="61" t="str">
        <f t="shared" si="31"/>
        <v/>
      </c>
      <c r="X133" s="61" t="str">
        <f t="shared" si="31"/>
        <v/>
      </c>
      <c r="Y133" s="62" t="str">
        <f t="shared" si="31"/>
        <v/>
      </c>
      <c r="Z133" s="62" t="str">
        <f t="shared" si="32"/>
        <v/>
      </c>
      <c r="AA133" s="62" t="str">
        <f t="shared" ref="AA133:AA196" si="43">IF(V133&lt;&gt;"",Z133,"")</f>
        <v/>
      </c>
      <c r="AB133" s="62" t="str">
        <f>IFERROR(IF(V133&lt;&gt;"",IF(AA133&lt;&gt;"",VLOOKUP(AA133,'big site list'!$B$2:$C$343,2,FALSE),""),""),Preplist!$F$21)</f>
        <v/>
      </c>
      <c r="AD133" s="42">
        <v>130</v>
      </c>
      <c r="AH133" s="42" t="str">
        <f>IF(V133&lt;&gt;"",AND($W133&gt;=DATEVALUE("01/01/1920"),$W133&lt;Lookups!$A$10),"")</f>
        <v/>
      </c>
      <c r="AI133" s="42" t="str">
        <f>IF(V133&lt;&gt;"",AND($X133&gt;=DATEVALUE("01/01/2020"),$X133&lt;=Lookups!$A$10),"")</f>
        <v/>
      </c>
      <c r="AJ133" s="42" t="str">
        <f>IF(V133&lt;&gt;"",IFERROR(VLOOKUP(Y133,Lookups!$A$2:$A$6,1,FALSE),FALSE),"")</f>
        <v/>
      </c>
      <c r="AK133" s="42" t="b">
        <f t="shared" ref="AK133:AK196" si="44">IF(AJ133&lt;&gt;FALSE,TRUE)</f>
        <v>1</v>
      </c>
    </row>
    <row r="134" spans="1:37" x14ac:dyDescent="0.35">
      <c r="A134" s="41"/>
      <c r="B134" s="69"/>
      <c r="C134" s="40"/>
      <c r="D134" s="71"/>
      <c r="E134" s="40"/>
      <c r="F134" s="72"/>
      <c r="G134" s="36"/>
      <c r="H134" s="55"/>
      <c r="I134" s="45"/>
      <c r="J134" s="45"/>
      <c r="K134" s="64" t="str">
        <f t="shared" si="33"/>
        <v/>
      </c>
      <c r="L134" s="18" t="str">
        <f t="shared" si="34"/>
        <v/>
      </c>
      <c r="M134" s="18" t="e">
        <f t="shared" si="35"/>
        <v>#VALUE!</v>
      </c>
      <c r="N134" s="18" t="e">
        <f t="shared" si="36"/>
        <v>#VALUE!</v>
      </c>
      <c r="O134" s="18" t="str">
        <f t="shared" si="37"/>
        <v/>
      </c>
      <c r="P134" s="18" t="e">
        <f t="shared" si="38"/>
        <v>#VALUE!</v>
      </c>
      <c r="Q134" s="18">
        <f t="shared" si="39"/>
        <v>0</v>
      </c>
      <c r="R134" s="18" t="e">
        <f t="shared" si="40"/>
        <v>#VALUE!</v>
      </c>
      <c r="S134" s="26" t="str">
        <f t="shared" si="41"/>
        <v>OK</v>
      </c>
      <c r="T134" s="21" t="str">
        <f>IF(V134="","",IF(Lookups!$A$16=0,"Main Site not selected",Lookups!$A$16))</f>
        <v/>
      </c>
      <c r="U134" s="21" t="str">
        <f>IF(V134="","",IF(Lookups!$A$17=0,"Main Site not selected",Lookups!$A$17))</f>
        <v/>
      </c>
      <c r="V134" s="62" t="str">
        <f t="shared" si="42"/>
        <v/>
      </c>
      <c r="W134" s="61" t="str">
        <f t="shared" si="31"/>
        <v/>
      </c>
      <c r="X134" s="61" t="str">
        <f t="shared" si="31"/>
        <v/>
      </c>
      <c r="Y134" s="62" t="str">
        <f t="shared" si="31"/>
        <v/>
      </c>
      <c r="Z134" s="62" t="str">
        <f t="shared" si="32"/>
        <v/>
      </c>
      <c r="AA134" s="62" t="str">
        <f t="shared" si="43"/>
        <v/>
      </c>
      <c r="AB134" s="62" t="str">
        <f>IFERROR(IF(V134&lt;&gt;"",IF(AA134&lt;&gt;"",VLOOKUP(AA134,'big site list'!$B$2:$C$343,2,FALSE),""),""),Preplist!$F$21)</f>
        <v/>
      </c>
      <c r="AD134" s="42">
        <v>131</v>
      </c>
      <c r="AH134" s="42" t="str">
        <f>IF(V134&lt;&gt;"",AND($W134&gt;=DATEVALUE("01/01/1920"),$W134&lt;Lookups!$A$10),"")</f>
        <v/>
      </c>
      <c r="AI134" s="42" t="str">
        <f>IF(V134&lt;&gt;"",AND($X134&gt;=DATEVALUE("01/01/2020"),$X134&lt;=Lookups!$A$10),"")</f>
        <v/>
      </c>
      <c r="AJ134" s="42" t="str">
        <f>IF(V134&lt;&gt;"",IFERROR(VLOOKUP(Y134,Lookups!$A$2:$A$6,1,FALSE),FALSE),"")</f>
        <v/>
      </c>
      <c r="AK134" s="42" t="b">
        <f t="shared" si="44"/>
        <v>1</v>
      </c>
    </row>
    <row r="135" spans="1:37" x14ac:dyDescent="0.35">
      <c r="A135" s="41"/>
      <c r="B135" s="69"/>
      <c r="C135" s="40"/>
      <c r="D135" s="71"/>
      <c r="E135" s="40"/>
      <c r="F135" s="72"/>
      <c r="G135" s="36"/>
      <c r="H135" s="55"/>
      <c r="I135" s="45"/>
      <c r="J135" s="45"/>
      <c r="K135" s="64" t="str">
        <f t="shared" si="33"/>
        <v/>
      </c>
      <c r="L135" s="18" t="str">
        <f t="shared" si="34"/>
        <v/>
      </c>
      <c r="M135" s="18" t="e">
        <f t="shared" si="35"/>
        <v>#VALUE!</v>
      </c>
      <c r="N135" s="18" t="e">
        <f t="shared" si="36"/>
        <v>#VALUE!</v>
      </c>
      <c r="O135" s="18" t="str">
        <f t="shared" si="37"/>
        <v/>
      </c>
      <c r="P135" s="18" t="e">
        <f t="shared" si="38"/>
        <v>#VALUE!</v>
      </c>
      <c r="Q135" s="18">
        <f t="shared" si="39"/>
        <v>0</v>
      </c>
      <c r="R135" s="18" t="e">
        <f t="shared" si="40"/>
        <v>#VALUE!</v>
      </c>
      <c r="S135" s="26" t="str">
        <f t="shared" si="41"/>
        <v>OK</v>
      </c>
      <c r="T135" s="21" t="str">
        <f>IF(V135="","",IF(Lookups!$A$16=0,"Main Site not selected",Lookups!$A$16))</f>
        <v/>
      </c>
      <c r="U135" s="21" t="str">
        <f>IF(V135="","",IF(Lookups!$A$17=0,"Main Site not selected",Lookups!$A$17))</f>
        <v/>
      </c>
      <c r="V135" s="62" t="str">
        <f t="shared" si="42"/>
        <v/>
      </c>
      <c r="W135" s="61" t="str">
        <f t="shared" si="31"/>
        <v/>
      </c>
      <c r="X135" s="61" t="str">
        <f t="shared" si="31"/>
        <v/>
      </c>
      <c r="Y135" s="62" t="str">
        <f t="shared" si="31"/>
        <v/>
      </c>
      <c r="Z135" s="62" t="str">
        <f t="shared" si="32"/>
        <v/>
      </c>
      <c r="AA135" s="62" t="str">
        <f t="shared" si="43"/>
        <v/>
      </c>
      <c r="AB135" s="62" t="str">
        <f>IFERROR(IF(V135&lt;&gt;"",IF(AA135&lt;&gt;"",VLOOKUP(AA135,'big site list'!$B$2:$C$343,2,FALSE),""),""),Preplist!$F$21)</f>
        <v/>
      </c>
      <c r="AD135" s="42">
        <v>132</v>
      </c>
      <c r="AH135" s="42" t="str">
        <f>IF(V135&lt;&gt;"",AND($W135&gt;=DATEVALUE("01/01/1920"),$W135&lt;Lookups!$A$10),"")</f>
        <v/>
      </c>
      <c r="AI135" s="42" t="str">
        <f>IF(V135&lt;&gt;"",AND($X135&gt;=DATEVALUE("01/01/2020"),$X135&lt;=Lookups!$A$10),"")</f>
        <v/>
      </c>
      <c r="AJ135" s="42" t="str">
        <f>IF(V135&lt;&gt;"",IFERROR(VLOOKUP(Y135,Lookups!$A$2:$A$6,1,FALSE),FALSE),"")</f>
        <v/>
      </c>
      <c r="AK135" s="42" t="b">
        <f t="shared" si="44"/>
        <v>1</v>
      </c>
    </row>
    <row r="136" spans="1:37" x14ac:dyDescent="0.35">
      <c r="A136" s="41"/>
      <c r="B136" s="69"/>
      <c r="C136" s="40"/>
      <c r="D136" s="71"/>
      <c r="E136" s="40"/>
      <c r="F136" s="72"/>
      <c r="G136" s="36"/>
      <c r="H136" s="55"/>
      <c r="I136" s="45"/>
      <c r="J136" s="45"/>
      <c r="K136" s="64" t="str">
        <f t="shared" si="33"/>
        <v/>
      </c>
      <c r="L136" s="18" t="str">
        <f t="shared" si="34"/>
        <v/>
      </c>
      <c r="M136" s="18" t="e">
        <f t="shared" si="35"/>
        <v>#VALUE!</v>
      </c>
      <c r="N136" s="18" t="e">
        <f t="shared" si="36"/>
        <v>#VALUE!</v>
      </c>
      <c r="O136" s="18" t="str">
        <f t="shared" si="37"/>
        <v/>
      </c>
      <c r="P136" s="18" t="e">
        <f t="shared" si="38"/>
        <v>#VALUE!</v>
      </c>
      <c r="Q136" s="18">
        <f t="shared" si="39"/>
        <v>0</v>
      </c>
      <c r="R136" s="18" t="e">
        <f t="shared" si="40"/>
        <v>#VALUE!</v>
      </c>
      <c r="S136" s="26" t="str">
        <f t="shared" si="41"/>
        <v>OK</v>
      </c>
      <c r="T136" s="21" t="str">
        <f>IF(V136="","",IF(Lookups!$A$16=0,"Main Site not selected",Lookups!$A$16))</f>
        <v/>
      </c>
      <c r="U136" s="21" t="str">
        <f>IF(V136="","",IF(Lookups!$A$17=0,"Main Site not selected",Lookups!$A$17))</f>
        <v/>
      </c>
      <c r="V136" s="62" t="str">
        <f t="shared" si="42"/>
        <v/>
      </c>
      <c r="W136" s="61" t="str">
        <f t="shared" si="31"/>
        <v/>
      </c>
      <c r="X136" s="61" t="str">
        <f t="shared" si="31"/>
        <v/>
      </c>
      <c r="Y136" s="62" t="str">
        <f t="shared" si="31"/>
        <v/>
      </c>
      <c r="Z136" s="62" t="str">
        <f t="shared" si="32"/>
        <v/>
      </c>
      <c r="AA136" s="62" t="str">
        <f t="shared" si="43"/>
        <v/>
      </c>
      <c r="AB136" s="62" t="str">
        <f>IFERROR(IF(V136&lt;&gt;"",IF(AA136&lt;&gt;"",VLOOKUP(AA136,'big site list'!$B$2:$C$343,2,FALSE),""),""),Preplist!$F$21)</f>
        <v/>
      </c>
      <c r="AD136" s="42">
        <v>133</v>
      </c>
      <c r="AH136" s="42" t="str">
        <f>IF(V136&lt;&gt;"",AND($W136&gt;=DATEVALUE("01/01/1920"),$W136&lt;Lookups!$A$10),"")</f>
        <v/>
      </c>
      <c r="AI136" s="42" t="str">
        <f>IF(V136&lt;&gt;"",AND($X136&gt;=DATEVALUE("01/01/2020"),$X136&lt;=Lookups!$A$10),"")</f>
        <v/>
      </c>
      <c r="AJ136" s="42" t="str">
        <f>IF(V136&lt;&gt;"",IFERROR(VLOOKUP(Y136,Lookups!$A$2:$A$6,1,FALSE),FALSE),"")</f>
        <v/>
      </c>
      <c r="AK136" s="42" t="b">
        <f t="shared" si="44"/>
        <v>1</v>
      </c>
    </row>
    <row r="137" spans="1:37" x14ac:dyDescent="0.35">
      <c r="A137" s="41"/>
      <c r="B137" s="69"/>
      <c r="C137" s="40"/>
      <c r="D137" s="71"/>
      <c r="E137" s="40"/>
      <c r="F137" s="72"/>
      <c r="G137" s="36"/>
      <c r="H137" s="55"/>
      <c r="I137" s="45"/>
      <c r="J137" s="45"/>
      <c r="K137" s="64" t="str">
        <f t="shared" si="33"/>
        <v/>
      </c>
      <c r="L137" s="18" t="str">
        <f t="shared" si="34"/>
        <v/>
      </c>
      <c r="M137" s="18" t="e">
        <f t="shared" si="35"/>
        <v>#VALUE!</v>
      </c>
      <c r="N137" s="18" t="e">
        <f t="shared" si="36"/>
        <v>#VALUE!</v>
      </c>
      <c r="O137" s="18" t="str">
        <f t="shared" si="37"/>
        <v/>
      </c>
      <c r="P137" s="18" t="e">
        <f t="shared" si="38"/>
        <v>#VALUE!</v>
      </c>
      <c r="Q137" s="18">
        <f t="shared" si="39"/>
        <v>0</v>
      </c>
      <c r="R137" s="18" t="e">
        <f t="shared" si="40"/>
        <v>#VALUE!</v>
      </c>
      <c r="S137" s="26" t="str">
        <f t="shared" si="41"/>
        <v>OK</v>
      </c>
      <c r="T137" s="21" t="str">
        <f>IF(V137="","",IF(Lookups!$A$16=0,"Main Site not selected",Lookups!$A$16))</f>
        <v/>
      </c>
      <c r="U137" s="21" t="str">
        <f>IF(V137="","",IF(Lookups!$A$17=0,"Main Site not selected",Lookups!$A$17))</f>
        <v/>
      </c>
      <c r="V137" s="62" t="str">
        <f t="shared" si="42"/>
        <v/>
      </c>
      <c r="W137" s="61" t="str">
        <f t="shared" si="31"/>
        <v/>
      </c>
      <c r="X137" s="61" t="str">
        <f t="shared" si="31"/>
        <v/>
      </c>
      <c r="Y137" s="62" t="str">
        <f t="shared" si="31"/>
        <v/>
      </c>
      <c r="Z137" s="62" t="str">
        <f t="shared" si="32"/>
        <v/>
      </c>
      <c r="AA137" s="62" t="str">
        <f t="shared" si="43"/>
        <v/>
      </c>
      <c r="AB137" s="62" t="str">
        <f>IFERROR(IF(V137&lt;&gt;"",IF(AA137&lt;&gt;"",VLOOKUP(AA137,'big site list'!$B$2:$C$343,2,FALSE),""),""),Preplist!$F$21)</f>
        <v/>
      </c>
      <c r="AD137" s="42">
        <v>134</v>
      </c>
      <c r="AH137" s="42" t="str">
        <f>IF(V137&lt;&gt;"",AND($W137&gt;=DATEVALUE("01/01/1920"),$W137&lt;Lookups!$A$10),"")</f>
        <v/>
      </c>
      <c r="AI137" s="42" t="str">
        <f>IF(V137&lt;&gt;"",AND($X137&gt;=DATEVALUE("01/01/2020"),$X137&lt;=Lookups!$A$10),"")</f>
        <v/>
      </c>
      <c r="AJ137" s="42" t="str">
        <f>IF(V137&lt;&gt;"",IFERROR(VLOOKUP(Y137,Lookups!$A$2:$A$6,1,FALSE),FALSE),"")</f>
        <v/>
      </c>
      <c r="AK137" s="42" t="b">
        <f t="shared" si="44"/>
        <v>1</v>
      </c>
    </row>
    <row r="138" spans="1:37" x14ac:dyDescent="0.35">
      <c r="A138" s="41"/>
      <c r="B138" s="69"/>
      <c r="C138" s="40"/>
      <c r="D138" s="71"/>
      <c r="E138" s="40"/>
      <c r="F138" s="72"/>
      <c r="G138" s="36"/>
      <c r="H138" s="55"/>
      <c r="I138" s="45"/>
      <c r="J138" s="45"/>
      <c r="K138" s="64" t="str">
        <f t="shared" si="33"/>
        <v/>
      </c>
      <c r="L138" s="18" t="str">
        <f t="shared" si="34"/>
        <v/>
      </c>
      <c r="M138" s="18" t="e">
        <f t="shared" si="35"/>
        <v>#VALUE!</v>
      </c>
      <c r="N138" s="18" t="e">
        <f t="shared" si="36"/>
        <v>#VALUE!</v>
      </c>
      <c r="O138" s="18" t="str">
        <f t="shared" si="37"/>
        <v/>
      </c>
      <c r="P138" s="18" t="e">
        <f t="shared" si="38"/>
        <v>#VALUE!</v>
      </c>
      <c r="Q138" s="18">
        <f t="shared" si="39"/>
        <v>0</v>
      </c>
      <c r="R138" s="18" t="e">
        <f t="shared" si="40"/>
        <v>#VALUE!</v>
      </c>
      <c r="S138" s="26" t="str">
        <f t="shared" si="41"/>
        <v>OK</v>
      </c>
      <c r="T138" s="21" t="str">
        <f>IF(V138="","",IF(Lookups!$A$16=0,"Main Site not selected",Lookups!$A$16))</f>
        <v/>
      </c>
      <c r="U138" s="21" t="str">
        <f>IF(V138="","",IF(Lookups!$A$17=0,"Main Site not selected",Lookups!$A$17))</f>
        <v/>
      </c>
      <c r="V138" s="62" t="str">
        <f t="shared" si="42"/>
        <v/>
      </c>
      <c r="W138" s="61" t="str">
        <f t="shared" si="31"/>
        <v/>
      </c>
      <c r="X138" s="61" t="str">
        <f t="shared" si="31"/>
        <v/>
      </c>
      <c r="Y138" s="62" t="str">
        <f t="shared" si="31"/>
        <v/>
      </c>
      <c r="Z138" s="62" t="str">
        <f t="shared" si="32"/>
        <v/>
      </c>
      <c r="AA138" s="62" t="str">
        <f t="shared" si="43"/>
        <v/>
      </c>
      <c r="AB138" s="62" t="str">
        <f>IFERROR(IF(V138&lt;&gt;"",IF(AA138&lt;&gt;"",VLOOKUP(AA138,'big site list'!$B$2:$C$343,2,FALSE),""),""),Preplist!$F$21)</f>
        <v/>
      </c>
      <c r="AD138" s="42">
        <v>135</v>
      </c>
      <c r="AH138" s="42" t="str">
        <f>IF(V138&lt;&gt;"",AND($W138&gt;=DATEVALUE("01/01/1920"),$W138&lt;Lookups!$A$10),"")</f>
        <v/>
      </c>
      <c r="AI138" s="42" t="str">
        <f>IF(V138&lt;&gt;"",AND($X138&gt;=DATEVALUE("01/01/2020"),$X138&lt;=Lookups!$A$10),"")</f>
        <v/>
      </c>
      <c r="AJ138" s="42" t="str">
        <f>IF(V138&lt;&gt;"",IFERROR(VLOOKUP(Y138,Lookups!$A$2:$A$6,1,FALSE),FALSE),"")</f>
        <v/>
      </c>
      <c r="AK138" s="42" t="b">
        <f t="shared" si="44"/>
        <v>1</v>
      </c>
    </row>
    <row r="139" spans="1:37" x14ac:dyDescent="0.35">
      <c r="A139" s="41"/>
      <c r="B139" s="69"/>
      <c r="C139" s="40"/>
      <c r="D139" s="71"/>
      <c r="E139" s="40"/>
      <c r="F139" s="72"/>
      <c r="G139" s="36"/>
      <c r="H139" s="55"/>
      <c r="I139" s="45"/>
      <c r="J139" s="45"/>
      <c r="K139" s="64" t="str">
        <f t="shared" si="33"/>
        <v/>
      </c>
      <c r="L139" s="18" t="str">
        <f t="shared" si="34"/>
        <v/>
      </c>
      <c r="M139" s="18" t="e">
        <f t="shared" si="35"/>
        <v>#VALUE!</v>
      </c>
      <c r="N139" s="18" t="e">
        <f t="shared" si="36"/>
        <v>#VALUE!</v>
      </c>
      <c r="O139" s="18" t="str">
        <f t="shared" si="37"/>
        <v/>
      </c>
      <c r="P139" s="18" t="e">
        <f t="shared" si="38"/>
        <v>#VALUE!</v>
      </c>
      <c r="Q139" s="18">
        <f t="shared" si="39"/>
        <v>0</v>
      </c>
      <c r="R139" s="18" t="e">
        <f t="shared" si="40"/>
        <v>#VALUE!</v>
      </c>
      <c r="S139" s="26" t="str">
        <f t="shared" si="41"/>
        <v>OK</v>
      </c>
      <c r="T139" s="21" t="str">
        <f>IF(V139="","",IF(Lookups!$A$16=0,"Main Site not selected",Lookups!$A$16))</f>
        <v/>
      </c>
      <c r="U139" s="21" t="str">
        <f>IF(V139="","",IF(Lookups!$A$17=0,"Main Site not selected",Lookups!$A$17))</f>
        <v/>
      </c>
      <c r="V139" s="62" t="str">
        <f t="shared" si="42"/>
        <v/>
      </c>
      <c r="W139" s="61" t="str">
        <f t="shared" si="31"/>
        <v/>
      </c>
      <c r="X139" s="61" t="str">
        <f t="shared" si="31"/>
        <v/>
      </c>
      <c r="Y139" s="62" t="str">
        <f t="shared" si="31"/>
        <v/>
      </c>
      <c r="Z139" s="62" t="str">
        <f t="shared" si="32"/>
        <v/>
      </c>
      <c r="AA139" s="62" t="str">
        <f t="shared" si="43"/>
        <v/>
      </c>
      <c r="AB139" s="62" t="str">
        <f>IFERROR(IF(V139&lt;&gt;"",IF(AA139&lt;&gt;"",VLOOKUP(AA139,'big site list'!$B$2:$C$343,2,FALSE),""),""),Preplist!$F$21)</f>
        <v/>
      </c>
      <c r="AD139" s="42">
        <v>136</v>
      </c>
      <c r="AH139" s="42" t="str">
        <f>IF(V139&lt;&gt;"",AND($W139&gt;=DATEVALUE("01/01/1920"),$W139&lt;Lookups!$A$10),"")</f>
        <v/>
      </c>
      <c r="AI139" s="42" t="str">
        <f>IF(V139&lt;&gt;"",AND($X139&gt;=DATEVALUE("01/01/2020"),$X139&lt;=Lookups!$A$10),"")</f>
        <v/>
      </c>
      <c r="AJ139" s="42" t="str">
        <f>IF(V139&lt;&gt;"",IFERROR(VLOOKUP(Y139,Lookups!$A$2:$A$6,1,FALSE),FALSE),"")</f>
        <v/>
      </c>
      <c r="AK139" s="42" t="b">
        <f t="shared" si="44"/>
        <v>1</v>
      </c>
    </row>
    <row r="140" spans="1:37" x14ac:dyDescent="0.35">
      <c r="A140" s="41"/>
      <c r="B140" s="69"/>
      <c r="C140" s="40"/>
      <c r="D140" s="71"/>
      <c r="E140" s="40"/>
      <c r="F140" s="72"/>
      <c r="G140" s="36"/>
      <c r="H140" s="55"/>
      <c r="I140" s="45"/>
      <c r="J140" s="45"/>
      <c r="K140" s="64" t="str">
        <f t="shared" si="33"/>
        <v/>
      </c>
      <c r="L140" s="18" t="str">
        <f t="shared" si="34"/>
        <v/>
      </c>
      <c r="M140" s="18" t="e">
        <f t="shared" si="35"/>
        <v>#VALUE!</v>
      </c>
      <c r="N140" s="18" t="e">
        <f t="shared" si="36"/>
        <v>#VALUE!</v>
      </c>
      <c r="O140" s="18" t="str">
        <f t="shared" si="37"/>
        <v/>
      </c>
      <c r="P140" s="18" t="e">
        <f t="shared" si="38"/>
        <v>#VALUE!</v>
      </c>
      <c r="Q140" s="18">
        <f t="shared" si="39"/>
        <v>0</v>
      </c>
      <c r="R140" s="18" t="e">
        <f t="shared" si="40"/>
        <v>#VALUE!</v>
      </c>
      <c r="S140" s="26" t="str">
        <f t="shared" si="41"/>
        <v>OK</v>
      </c>
      <c r="T140" s="21" t="str">
        <f>IF(V140="","",IF(Lookups!$A$16=0,"Main Site not selected",Lookups!$A$16))</f>
        <v/>
      </c>
      <c r="U140" s="21" t="str">
        <f>IF(V140="","",IF(Lookups!$A$17=0,"Main Site not selected",Lookups!$A$17))</f>
        <v/>
      </c>
      <c r="V140" s="62" t="str">
        <f t="shared" si="42"/>
        <v/>
      </c>
      <c r="W140" s="61" t="str">
        <f t="shared" si="31"/>
        <v/>
      </c>
      <c r="X140" s="61" t="str">
        <f t="shared" si="31"/>
        <v/>
      </c>
      <c r="Y140" s="62" t="str">
        <f t="shared" si="31"/>
        <v/>
      </c>
      <c r="Z140" s="62" t="str">
        <f t="shared" si="32"/>
        <v/>
      </c>
      <c r="AA140" s="62" t="str">
        <f t="shared" si="43"/>
        <v/>
      </c>
      <c r="AB140" s="62" t="str">
        <f>IFERROR(IF(V140&lt;&gt;"",IF(AA140&lt;&gt;"",VLOOKUP(AA140,'big site list'!$B$2:$C$343,2,FALSE),""),""),Preplist!$F$21)</f>
        <v/>
      </c>
      <c r="AD140" s="42">
        <v>137</v>
      </c>
      <c r="AH140" s="42" t="str">
        <f>IF(V140&lt;&gt;"",AND($W140&gt;=DATEVALUE("01/01/1920"),$W140&lt;Lookups!$A$10),"")</f>
        <v/>
      </c>
      <c r="AI140" s="42" t="str">
        <f>IF(V140&lt;&gt;"",AND($X140&gt;=DATEVALUE("01/01/2020"),$X140&lt;=Lookups!$A$10),"")</f>
        <v/>
      </c>
      <c r="AJ140" s="42" t="str">
        <f>IF(V140&lt;&gt;"",IFERROR(VLOOKUP(Y140,Lookups!$A$2:$A$6,1,FALSE),FALSE),"")</f>
        <v/>
      </c>
      <c r="AK140" s="42" t="b">
        <f t="shared" si="44"/>
        <v>1</v>
      </c>
    </row>
    <row r="141" spans="1:37" x14ac:dyDescent="0.35">
      <c r="A141" s="41"/>
      <c r="B141" s="69"/>
      <c r="C141" s="40"/>
      <c r="D141" s="71"/>
      <c r="E141" s="40"/>
      <c r="F141" s="72"/>
      <c r="G141" s="36"/>
      <c r="H141" s="55"/>
      <c r="I141" s="45"/>
      <c r="J141" s="45"/>
      <c r="K141" s="64" t="str">
        <f t="shared" si="33"/>
        <v/>
      </c>
      <c r="L141" s="18" t="str">
        <f t="shared" si="34"/>
        <v/>
      </c>
      <c r="M141" s="18" t="e">
        <f t="shared" si="35"/>
        <v>#VALUE!</v>
      </c>
      <c r="N141" s="18" t="e">
        <f t="shared" si="36"/>
        <v>#VALUE!</v>
      </c>
      <c r="O141" s="18" t="str">
        <f t="shared" si="37"/>
        <v/>
      </c>
      <c r="P141" s="18" t="e">
        <f t="shared" si="38"/>
        <v>#VALUE!</v>
      </c>
      <c r="Q141" s="18">
        <f t="shared" si="39"/>
        <v>0</v>
      </c>
      <c r="R141" s="18" t="e">
        <f t="shared" si="40"/>
        <v>#VALUE!</v>
      </c>
      <c r="S141" s="26" t="str">
        <f t="shared" si="41"/>
        <v>OK</v>
      </c>
      <c r="T141" s="21" t="str">
        <f>IF(V141="","",IF(Lookups!$A$16=0,"Main Site not selected",Lookups!$A$16))</f>
        <v/>
      </c>
      <c r="U141" s="21" t="str">
        <f>IF(V141="","",IF(Lookups!$A$17=0,"Main Site not selected",Lookups!$A$17))</f>
        <v/>
      </c>
      <c r="V141" s="62" t="str">
        <f t="shared" si="42"/>
        <v/>
      </c>
      <c r="W141" s="61" t="str">
        <f t="shared" si="31"/>
        <v/>
      </c>
      <c r="X141" s="61" t="str">
        <f t="shared" si="31"/>
        <v/>
      </c>
      <c r="Y141" s="62" t="str">
        <f t="shared" si="31"/>
        <v/>
      </c>
      <c r="Z141" s="62" t="str">
        <f t="shared" si="32"/>
        <v/>
      </c>
      <c r="AA141" s="62" t="str">
        <f t="shared" si="43"/>
        <v/>
      </c>
      <c r="AB141" s="62" t="str">
        <f>IFERROR(IF(V141&lt;&gt;"",IF(AA141&lt;&gt;"",VLOOKUP(AA141,'big site list'!$B$2:$C$343,2,FALSE),""),""),Preplist!$F$21)</f>
        <v/>
      </c>
      <c r="AD141" s="42">
        <v>138</v>
      </c>
      <c r="AH141" s="42" t="str">
        <f>IF(V141&lt;&gt;"",AND($W141&gt;=DATEVALUE("01/01/1920"),$W141&lt;Lookups!$A$10),"")</f>
        <v/>
      </c>
      <c r="AI141" s="42" t="str">
        <f>IF(V141&lt;&gt;"",AND($X141&gt;=DATEVALUE("01/01/2020"),$X141&lt;=Lookups!$A$10),"")</f>
        <v/>
      </c>
      <c r="AJ141" s="42" t="str">
        <f>IF(V141&lt;&gt;"",IFERROR(VLOOKUP(Y141,Lookups!$A$2:$A$6,1,FALSE),FALSE),"")</f>
        <v/>
      </c>
      <c r="AK141" s="42" t="b">
        <f t="shared" si="44"/>
        <v>1</v>
      </c>
    </row>
    <row r="142" spans="1:37" x14ac:dyDescent="0.35">
      <c r="A142" s="41"/>
      <c r="B142" s="69"/>
      <c r="C142" s="40"/>
      <c r="D142" s="71"/>
      <c r="E142" s="40"/>
      <c r="F142" s="72"/>
      <c r="G142" s="36"/>
      <c r="H142" s="55"/>
      <c r="I142" s="45"/>
      <c r="J142" s="45"/>
      <c r="K142" s="64" t="str">
        <f t="shared" si="33"/>
        <v/>
      </c>
      <c r="L142" s="18" t="str">
        <f t="shared" si="34"/>
        <v/>
      </c>
      <c r="M142" s="18" t="e">
        <f t="shared" si="35"/>
        <v>#VALUE!</v>
      </c>
      <c r="N142" s="18" t="e">
        <f t="shared" si="36"/>
        <v>#VALUE!</v>
      </c>
      <c r="O142" s="18" t="str">
        <f t="shared" si="37"/>
        <v/>
      </c>
      <c r="P142" s="18" t="e">
        <f t="shared" si="38"/>
        <v>#VALUE!</v>
      </c>
      <c r="Q142" s="18">
        <f t="shared" si="39"/>
        <v>0</v>
      </c>
      <c r="R142" s="18" t="e">
        <f t="shared" si="40"/>
        <v>#VALUE!</v>
      </c>
      <c r="S142" s="26" t="str">
        <f t="shared" si="41"/>
        <v>OK</v>
      </c>
      <c r="T142" s="21" t="str">
        <f>IF(V142="","",IF(Lookups!$A$16=0,"Main Site not selected",Lookups!$A$16))</f>
        <v/>
      </c>
      <c r="U142" s="21" t="str">
        <f>IF(V142="","",IF(Lookups!$A$17=0,"Main Site not selected",Lookups!$A$17))</f>
        <v/>
      </c>
      <c r="V142" s="62" t="str">
        <f t="shared" si="42"/>
        <v/>
      </c>
      <c r="W142" s="61" t="str">
        <f t="shared" si="31"/>
        <v/>
      </c>
      <c r="X142" s="61" t="str">
        <f t="shared" si="31"/>
        <v/>
      </c>
      <c r="Y142" s="62" t="str">
        <f t="shared" si="31"/>
        <v/>
      </c>
      <c r="Z142" s="62" t="str">
        <f t="shared" si="32"/>
        <v/>
      </c>
      <c r="AA142" s="62" t="str">
        <f t="shared" si="43"/>
        <v/>
      </c>
      <c r="AB142" s="62" t="str">
        <f>IFERROR(IF(V142&lt;&gt;"",IF(AA142&lt;&gt;"",VLOOKUP(AA142,'big site list'!$B$2:$C$343,2,FALSE),""),""),Preplist!$F$21)</f>
        <v/>
      </c>
      <c r="AD142" s="42">
        <v>139</v>
      </c>
      <c r="AH142" s="42" t="str">
        <f>IF(V142&lt;&gt;"",AND($W142&gt;=DATEVALUE("01/01/1920"),$W142&lt;Lookups!$A$10),"")</f>
        <v/>
      </c>
      <c r="AI142" s="42" t="str">
        <f>IF(V142&lt;&gt;"",AND($X142&gt;=DATEVALUE("01/01/2020"),$X142&lt;=Lookups!$A$10),"")</f>
        <v/>
      </c>
      <c r="AJ142" s="42" t="str">
        <f>IF(V142&lt;&gt;"",IFERROR(VLOOKUP(Y142,Lookups!$A$2:$A$6,1,FALSE),FALSE),"")</f>
        <v/>
      </c>
      <c r="AK142" s="42" t="b">
        <f t="shared" si="44"/>
        <v>1</v>
      </c>
    </row>
    <row r="143" spans="1:37" x14ac:dyDescent="0.35">
      <c r="A143" s="41"/>
      <c r="B143" s="69"/>
      <c r="C143" s="40"/>
      <c r="D143" s="71"/>
      <c r="E143" s="40"/>
      <c r="F143" s="72"/>
      <c r="G143" s="36"/>
      <c r="H143" s="55"/>
      <c r="I143" s="45"/>
      <c r="J143" s="45"/>
      <c r="K143" s="64" t="str">
        <f t="shared" si="33"/>
        <v/>
      </c>
      <c r="L143" s="18" t="str">
        <f t="shared" si="34"/>
        <v/>
      </c>
      <c r="M143" s="18" t="e">
        <f t="shared" si="35"/>
        <v>#VALUE!</v>
      </c>
      <c r="N143" s="18" t="e">
        <f t="shared" si="36"/>
        <v>#VALUE!</v>
      </c>
      <c r="O143" s="18" t="str">
        <f t="shared" si="37"/>
        <v/>
      </c>
      <c r="P143" s="18" t="e">
        <f t="shared" si="38"/>
        <v>#VALUE!</v>
      </c>
      <c r="Q143" s="18">
        <f t="shared" si="39"/>
        <v>0</v>
      </c>
      <c r="R143" s="18" t="e">
        <f t="shared" si="40"/>
        <v>#VALUE!</v>
      </c>
      <c r="S143" s="26" t="str">
        <f t="shared" si="41"/>
        <v>OK</v>
      </c>
      <c r="T143" s="21" t="str">
        <f>IF(V143="","",IF(Lookups!$A$16=0,"Main Site not selected",Lookups!$A$16))</f>
        <v/>
      </c>
      <c r="U143" s="21" t="str">
        <f>IF(V143="","",IF(Lookups!$A$17=0,"Main Site not selected",Lookups!$A$17))</f>
        <v/>
      </c>
      <c r="V143" s="62" t="str">
        <f t="shared" si="42"/>
        <v/>
      </c>
      <c r="W143" s="61" t="str">
        <f t="shared" si="31"/>
        <v/>
      </c>
      <c r="X143" s="61" t="str">
        <f t="shared" si="31"/>
        <v/>
      </c>
      <c r="Y143" s="62" t="str">
        <f t="shared" si="31"/>
        <v/>
      </c>
      <c r="Z143" s="62" t="str">
        <f t="shared" si="32"/>
        <v/>
      </c>
      <c r="AA143" s="62" t="str">
        <f t="shared" si="43"/>
        <v/>
      </c>
      <c r="AB143" s="62" t="str">
        <f>IFERROR(IF(V143&lt;&gt;"",IF(AA143&lt;&gt;"",VLOOKUP(AA143,'big site list'!$B$2:$C$343,2,FALSE),""),""),Preplist!$F$21)</f>
        <v/>
      </c>
      <c r="AD143" s="42">
        <v>140</v>
      </c>
      <c r="AH143" s="42" t="str">
        <f>IF(V143&lt;&gt;"",AND($W143&gt;=DATEVALUE("01/01/1920"),$W143&lt;Lookups!$A$10),"")</f>
        <v/>
      </c>
      <c r="AI143" s="42" t="str">
        <f>IF(V143&lt;&gt;"",AND($X143&gt;=DATEVALUE("01/01/2020"),$X143&lt;=Lookups!$A$10),"")</f>
        <v/>
      </c>
      <c r="AJ143" s="42" t="str">
        <f>IF(V143&lt;&gt;"",IFERROR(VLOOKUP(Y143,Lookups!$A$2:$A$6,1,FALSE),FALSE),"")</f>
        <v/>
      </c>
      <c r="AK143" s="42" t="b">
        <f t="shared" si="44"/>
        <v>1</v>
      </c>
    </row>
    <row r="144" spans="1:37" x14ac:dyDescent="0.35">
      <c r="A144" s="41"/>
      <c r="B144" s="69"/>
      <c r="C144" s="40"/>
      <c r="D144" s="71"/>
      <c r="E144" s="40"/>
      <c r="F144" s="72"/>
      <c r="G144" s="36"/>
      <c r="H144" s="55"/>
      <c r="I144" s="45"/>
      <c r="J144" s="45"/>
      <c r="K144" s="64" t="str">
        <f t="shared" si="33"/>
        <v/>
      </c>
      <c r="L144" s="18" t="str">
        <f t="shared" si="34"/>
        <v/>
      </c>
      <c r="M144" s="18" t="e">
        <f t="shared" si="35"/>
        <v>#VALUE!</v>
      </c>
      <c r="N144" s="18" t="e">
        <f t="shared" si="36"/>
        <v>#VALUE!</v>
      </c>
      <c r="O144" s="18" t="str">
        <f t="shared" si="37"/>
        <v/>
      </c>
      <c r="P144" s="18" t="e">
        <f t="shared" si="38"/>
        <v>#VALUE!</v>
      </c>
      <c r="Q144" s="18">
        <f t="shared" si="39"/>
        <v>0</v>
      </c>
      <c r="R144" s="18" t="e">
        <f t="shared" si="40"/>
        <v>#VALUE!</v>
      </c>
      <c r="S144" s="26" t="str">
        <f t="shared" si="41"/>
        <v>OK</v>
      </c>
      <c r="T144" s="21" t="str">
        <f>IF(V144="","",IF(Lookups!$A$16=0,"Main Site not selected",Lookups!$A$16))</f>
        <v/>
      </c>
      <c r="U144" s="21" t="str">
        <f>IF(V144="","",IF(Lookups!$A$17=0,"Main Site not selected",Lookups!$A$17))</f>
        <v/>
      </c>
      <c r="V144" s="62" t="str">
        <f t="shared" si="42"/>
        <v/>
      </c>
      <c r="W144" s="61" t="str">
        <f t="shared" si="31"/>
        <v/>
      </c>
      <c r="X144" s="61" t="str">
        <f t="shared" si="31"/>
        <v/>
      </c>
      <c r="Y144" s="62" t="str">
        <f t="shared" si="31"/>
        <v/>
      </c>
      <c r="Z144" s="62" t="str">
        <f t="shared" si="32"/>
        <v/>
      </c>
      <c r="AA144" s="62" t="str">
        <f t="shared" si="43"/>
        <v/>
      </c>
      <c r="AB144" s="62" t="str">
        <f>IFERROR(IF(V144&lt;&gt;"",IF(AA144&lt;&gt;"",VLOOKUP(AA144,'big site list'!$B$2:$C$343,2,FALSE),""),""),Preplist!$F$21)</f>
        <v/>
      </c>
      <c r="AD144" s="42">
        <v>141</v>
      </c>
      <c r="AH144" s="42" t="str">
        <f>IF(V144&lt;&gt;"",AND($W144&gt;=DATEVALUE("01/01/1920"),$W144&lt;Lookups!$A$10),"")</f>
        <v/>
      </c>
      <c r="AI144" s="42" t="str">
        <f>IF(V144&lt;&gt;"",AND($X144&gt;=DATEVALUE("01/01/2020"),$X144&lt;=Lookups!$A$10),"")</f>
        <v/>
      </c>
      <c r="AJ144" s="42" t="str">
        <f>IF(V144&lt;&gt;"",IFERROR(VLOOKUP(Y144,Lookups!$A$2:$A$6,1,FALSE),FALSE),"")</f>
        <v/>
      </c>
      <c r="AK144" s="42" t="b">
        <f t="shared" si="44"/>
        <v>1</v>
      </c>
    </row>
    <row r="145" spans="1:37" x14ac:dyDescent="0.35">
      <c r="A145" s="41"/>
      <c r="B145" s="69"/>
      <c r="C145" s="40"/>
      <c r="D145" s="71"/>
      <c r="E145" s="40"/>
      <c r="F145" s="72"/>
      <c r="G145" s="36"/>
      <c r="H145" s="55"/>
      <c r="I145" s="45"/>
      <c r="J145" s="45"/>
      <c r="K145" s="64" t="str">
        <f t="shared" si="33"/>
        <v/>
      </c>
      <c r="L145" s="18" t="str">
        <f t="shared" si="34"/>
        <v/>
      </c>
      <c r="M145" s="18" t="e">
        <f t="shared" si="35"/>
        <v>#VALUE!</v>
      </c>
      <c r="N145" s="18" t="e">
        <f t="shared" si="36"/>
        <v>#VALUE!</v>
      </c>
      <c r="O145" s="18" t="str">
        <f t="shared" si="37"/>
        <v/>
      </c>
      <c r="P145" s="18" t="e">
        <f t="shared" si="38"/>
        <v>#VALUE!</v>
      </c>
      <c r="Q145" s="18">
        <f t="shared" si="39"/>
        <v>0</v>
      </c>
      <c r="R145" s="18" t="e">
        <f t="shared" si="40"/>
        <v>#VALUE!</v>
      </c>
      <c r="S145" s="26" t="str">
        <f t="shared" si="41"/>
        <v>OK</v>
      </c>
      <c r="T145" s="21" t="str">
        <f>IF(V145="","",IF(Lookups!$A$16=0,"Main Site not selected",Lookups!$A$16))</f>
        <v/>
      </c>
      <c r="U145" s="21" t="str">
        <f>IF(V145="","",IF(Lookups!$A$17=0,"Main Site not selected",Lookups!$A$17))</f>
        <v/>
      </c>
      <c r="V145" s="62" t="str">
        <f t="shared" si="42"/>
        <v/>
      </c>
      <c r="W145" s="61" t="str">
        <f t="shared" si="31"/>
        <v/>
      </c>
      <c r="X145" s="61" t="str">
        <f t="shared" si="31"/>
        <v/>
      </c>
      <c r="Y145" s="62" t="str">
        <f t="shared" si="31"/>
        <v/>
      </c>
      <c r="Z145" s="62" t="str">
        <f t="shared" si="32"/>
        <v/>
      </c>
      <c r="AA145" s="62" t="str">
        <f t="shared" si="43"/>
        <v/>
      </c>
      <c r="AB145" s="62" t="str">
        <f>IFERROR(IF(V145&lt;&gt;"",IF(AA145&lt;&gt;"",VLOOKUP(AA145,'big site list'!$B$2:$C$343,2,FALSE),""),""),Preplist!$F$21)</f>
        <v/>
      </c>
      <c r="AD145" s="42">
        <v>142</v>
      </c>
      <c r="AH145" s="42" t="str">
        <f>IF(V145&lt;&gt;"",AND($W145&gt;=DATEVALUE("01/01/1920"),$W145&lt;Lookups!$A$10),"")</f>
        <v/>
      </c>
      <c r="AI145" s="42" t="str">
        <f>IF(V145&lt;&gt;"",AND($X145&gt;=DATEVALUE("01/01/2020"),$X145&lt;=Lookups!$A$10),"")</f>
        <v/>
      </c>
      <c r="AJ145" s="42" t="str">
        <f>IF(V145&lt;&gt;"",IFERROR(VLOOKUP(Y145,Lookups!$A$2:$A$6,1,FALSE),FALSE),"")</f>
        <v/>
      </c>
      <c r="AK145" s="42" t="b">
        <f t="shared" si="44"/>
        <v>1</v>
      </c>
    </row>
    <row r="146" spans="1:37" x14ac:dyDescent="0.35">
      <c r="A146" s="41"/>
      <c r="B146" s="69"/>
      <c r="C146" s="40"/>
      <c r="D146" s="71"/>
      <c r="E146" s="40"/>
      <c r="F146" s="72"/>
      <c r="G146" s="36"/>
      <c r="H146" s="55"/>
      <c r="I146" s="45"/>
      <c r="J146" s="45"/>
      <c r="K146" s="64" t="str">
        <f t="shared" si="33"/>
        <v/>
      </c>
      <c r="L146" s="18" t="str">
        <f t="shared" si="34"/>
        <v/>
      </c>
      <c r="M146" s="18" t="e">
        <f t="shared" si="35"/>
        <v>#VALUE!</v>
      </c>
      <c r="N146" s="18" t="e">
        <f t="shared" si="36"/>
        <v>#VALUE!</v>
      </c>
      <c r="O146" s="18" t="str">
        <f t="shared" si="37"/>
        <v/>
      </c>
      <c r="P146" s="18" t="e">
        <f t="shared" si="38"/>
        <v>#VALUE!</v>
      </c>
      <c r="Q146" s="18">
        <f t="shared" si="39"/>
        <v>0</v>
      </c>
      <c r="R146" s="18" t="e">
        <f t="shared" si="40"/>
        <v>#VALUE!</v>
      </c>
      <c r="S146" s="26" t="str">
        <f t="shared" si="41"/>
        <v>OK</v>
      </c>
      <c r="T146" s="21" t="str">
        <f>IF(V146="","",IF(Lookups!$A$16=0,"Main Site not selected",Lookups!$A$16))</f>
        <v/>
      </c>
      <c r="U146" s="21" t="str">
        <f>IF(V146="","",IF(Lookups!$A$17=0,"Main Site not selected",Lookups!$A$17))</f>
        <v/>
      </c>
      <c r="V146" s="62" t="str">
        <f t="shared" si="42"/>
        <v/>
      </c>
      <c r="W146" s="61" t="str">
        <f t="shared" si="31"/>
        <v/>
      </c>
      <c r="X146" s="61" t="str">
        <f t="shared" si="31"/>
        <v/>
      </c>
      <c r="Y146" s="62" t="str">
        <f t="shared" si="31"/>
        <v/>
      </c>
      <c r="Z146" s="62" t="str">
        <f t="shared" si="32"/>
        <v/>
      </c>
      <c r="AA146" s="62" t="str">
        <f t="shared" si="43"/>
        <v/>
      </c>
      <c r="AB146" s="62" t="str">
        <f>IFERROR(IF(V146&lt;&gt;"",IF(AA146&lt;&gt;"",VLOOKUP(AA146,'big site list'!$B$2:$C$343,2,FALSE),""),""),Preplist!$F$21)</f>
        <v/>
      </c>
      <c r="AD146" s="42">
        <v>143</v>
      </c>
      <c r="AH146" s="42" t="str">
        <f>IF(V146&lt;&gt;"",AND($W146&gt;=DATEVALUE("01/01/1920"),$W146&lt;Lookups!$A$10),"")</f>
        <v/>
      </c>
      <c r="AI146" s="42" t="str">
        <f>IF(V146&lt;&gt;"",AND($X146&gt;=DATEVALUE("01/01/2020"),$X146&lt;=Lookups!$A$10),"")</f>
        <v/>
      </c>
      <c r="AJ146" s="42" t="str">
        <f>IF(V146&lt;&gt;"",IFERROR(VLOOKUP(Y146,Lookups!$A$2:$A$6,1,FALSE),FALSE),"")</f>
        <v/>
      </c>
      <c r="AK146" s="42" t="b">
        <f t="shared" si="44"/>
        <v>1</v>
      </c>
    </row>
    <row r="147" spans="1:37" x14ac:dyDescent="0.35">
      <c r="A147" s="41"/>
      <c r="B147" s="69"/>
      <c r="C147" s="40"/>
      <c r="D147" s="71"/>
      <c r="E147" s="40"/>
      <c r="F147" s="72"/>
      <c r="G147" s="36"/>
      <c r="H147" s="55"/>
      <c r="I147" s="45"/>
      <c r="J147" s="45"/>
      <c r="K147" s="64" t="str">
        <f t="shared" si="33"/>
        <v/>
      </c>
      <c r="L147" s="18" t="str">
        <f t="shared" si="34"/>
        <v/>
      </c>
      <c r="M147" s="18" t="e">
        <f t="shared" si="35"/>
        <v>#VALUE!</v>
      </c>
      <c r="N147" s="18" t="e">
        <f t="shared" si="36"/>
        <v>#VALUE!</v>
      </c>
      <c r="O147" s="18" t="str">
        <f t="shared" si="37"/>
        <v/>
      </c>
      <c r="P147" s="18" t="e">
        <f t="shared" si="38"/>
        <v>#VALUE!</v>
      </c>
      <c r="Q147" s="18">
        <f t="shared" si="39"/>
        <v>0</v>
      </c>
      <c r="R147" s="18" t="e">
        <f t="shared" si="40"/>
        <v>#VALUE!</v>
      </c>
      <c r="S147" s="26" t="str">
        <f t="shared" si="41"/>
        <v>OK</v>
      </c>
      <c r="T147" s="21" t="str">
        <f>IF(V147="","",IF(Lookups!$A$16=0,"Main Site not selected",Lookups!$A$16))</f>
        <v/>
      </c>
      <c r="U147" s="21" t="str">
        <f>IF(V147="","",IF(Lookups!$A$17=0,"Main Site not selected",Lookups!$A$17))</f>
        <v/>
      </c>
      <c r="V147" s="62" t="str">
        <f t="shared" si="42"/>
        <v/>
      </c>
      <c r="W147" s="61" t="str">
        <f t="shared" si="31"/>
        <v/>
      </c>
      <c r="X147" s="61" t="str">
        <f t="shared" si="31"/>
        <v/>
      </c>
      <c r="Y147" s="62" t="str">
        <f t="shared" si="31"/>
        <v/>
      </c>
      <c r="Z147" s="62" t="str">
        <f t="shared" si="32"/>
        <v/>
      </c>
      <c r="AA147" s="62" t="str">
        <f t="shared" si="43"/>
        <v/>
      </c>
      <c r="AB147" s="62" t="str">
        <f>IFERROR(IF(V147&lt;&gt;"",IF(AA147&lt;&gt;"",VLOOKUP(AA147,'big site list'!$B$2:$C$343,2,FALSE),""),""),Preplist!$F$21)</f>
        <v/>
      </c>
      <c r="AD147" s="42">
        <v>144</v>
      </c>
      <c r="AH147" s="42" t="str">
        <f>IF(V147&lt;&gt;"",AND($W147&gt;=DATEVALUE("01/01/1920"),$W147&lt;Lookups!$A$10),"")</f>
        <v/>
      </c>
      <c r="AI147" s="42" t="str">
        <f>IF(V147&lt;&gt;"",AND($X147&gt;=DATEVALUE("01/01/2020"),$X147&lt;=Lookups!$A$10),"")</f>
        <v/>
      </c>
      <c r="AJ147" s="42" t="str">
        <f>IF(V147&lt;&gt;"",IFERROR(VLOOKUP(Y147,Lookups!$A$2:$A$6,1,FALSE),FALSE),"")</f>
        <v/>
      </c>
      <c r="AK147" s="42" t="b">
        <f t="shared" si="44"/>
        <v>1</v>
      </c>
    </row>
    <row r="148" spans="1:37" x14ac:dyDescent="0.35">
      <c r="A148" s="41"/>
      <c r="B148" s="69"/>
      <c r="C148" s="40"/>
      <c r="D148" s="71"/>
      <c r="E148" s="40"/>
      <c r="F148" s="72"/>
      <c r="G148" s="36"/>
      <c r="H148" s="55"/>
      <c r="I148" s="45"/>
      <c r="J148" s="45"/>
      <c r="K148" s="64" t="str">
        <f t="shared" si="33"/>
        <v/>
      </c>
      <c r="L148" s="18" t="str">
        <f t="shared" si="34"/>
        <v/>
      </c>
      <c r="M148" s="18" t="e">
        <f t="shared" si="35"/>
        <v>#VALUE!</v>
      </c>
      <c r="N148" s="18" t="e">
        <f t="shared" si="36"/>
        <v>#VALUE!</v>
      </c>
      <c r="O148" s="18" t="str">
        <f t="shared" si="37"/>
        <v/>
      </c>
      <c r="P148" s="18" t="e">
        <f t="shared" si="38"/>
        <v>#VALUE!</v>
      </c>
      <c r="Q148" s="18">
        <f t="shared" si="39"/>
        <v>0</v>
      </c>
      <c r="R148" s="18" t="e">
        <f t="shared" si="40"/>
        <v>#VALUE!</v>
      </c>
      <c r="S148" s="26" t="str">
        <f t="shared" si="41"/>
        <v>OK</v>
      </c>
      <c r="T148" s="21" t="str">
        <f>IF(V148="","",IF(Lookups!$A$16=0,"Main Site not selected",Lookups!$A$16))</f>
        <v/>
      </c>
      <c r="U148" s="21" t="str">
        <f>IF(V148="","",IF(Lookups!$A$17=0,"Main Site not selected",Lookups!$A$17))</f>
        <v/>
      </c>
      <c r="V148" s="62" t="str">
        <f t="shared" si="42"/>
        <v/>
      </c>
      <c r="W148" s="61" t="str">
        <f t="shared" ref="W148:Y167" si="45">IF(INDEX($A$4:$H$258,$AD148,W$3)="","",INDEX($A$4:$H$258,$AD148,W$3))</f>
        <v/>
      </c>
      <c r="X148" s="61" t="str">
        <f t="shared" si="45"/>
        <v/>
      </c>
      <c r="Y148" s="62" t="str">
        <f t="shared" si="45"/>
        <v/>
      </c>
      <c r="Z148" s="62" t="str">
        <f t="shared" si="32"/>
        <v/>
      </c>
      <c r="AA148" s="62" t="str">
        <f t="shared" si="43"/>
        <v/>
      </c>
      <c r="AB148" s="62" t="str">
        <f>IFERROR(IF(V148&lt;&gt;"",IF(AA148&lt;&gt;"",VLOOKUP(AA148,'big site list'!$B$2:$C$343,2,FALSE),""),""),Preplist!$F$21)</f>
        <v/>
      </c>
      <c r="AD148" s="42">
        <v>145</v>
      </c>
      <c r="AH148" s="42" t="str">
        <f>IF(V148&lt;&gt;"",AND($W148&gt;=DATEVALUE("01/01/1920"),$W148&lt;Lookups!$A$10),"")</f>
        <v/>
      </c>
      <c r="AI148" s="42" t="str">
        <f>IF(V148&lt;&gt;"",AND($X148&gt;=DATEVALUE("01/01/2020"),$X148&lt;=Lookups!$A$10),"")</f>
        <v/>
      </c>
      <c r="AJ148" s="42" t="str">
        <f>IF(V148&lt;&gt;"",IFERROR(VLOOKUP(Y148,Lookups!$A$2:$A$6,1,FALSE),FALSE),"")</f>
        <v/>
      </c>
      <c r="AK148" s="42" t="b">
        <f t="shared" si="44"/>
        <v>1</v>
      </c>
    </row>
    <row r="149" spans="1:37" x14ac:dyDescent="0.35">
      <c r="A149" s="41"/>
      <c r="B149" s="69"/>
      <c r="C149" s="40"/>
      <c r="D149" s="71"/>
      <c r="E149" s="40"/>
      <c r="F149" s="72"/>
      <c r="G149" s="36"/>
      <c r="H149" s="55"/>
      <c r="I149" s="45"/>
      <c r="J149" s="45"/>
      <c r="K149" s="64" t="str">
        <f t="shared" si="33"/>
        <v/>
      </c>
      <c r="L149" s="18" t="str">
        <f t="shared" si="34"/>
        <v/>
      </c>
      <c r="M149" s="18" t="e">
        <f t="shared" si="35"/>
        <v>#VALUE!</v>
      </c>
      <c r="N149" s="18" t="e">
        <f t="shared" si="36"/>
        <v>#VALUE!</v>
      </c>
      <c r="O149" s="18" t="str">
        <f t="shared" si="37"/>
        <v/>
      </c>
      <c r="P149" s="18" t="e">
        <f t="shared" si="38"/>
        <v>#VALUE!</v>
      </c>
      <c r="Q149" s="18">
        <f t="shared" si="39"/>
        <v>0</v>
      </c>
      <c r="R149" s="18" t="e">
        <f t="shared" si="40"/>
        <v>#VALUE!</v>
      </c>
      <c r="S149" s="26" t="str">
        <f t="shared" si="41"/>
        <v>OK</v>
      </c>
      <c r="T149" s="21" t="str">
        <f>IF(V149="","",IF(Lookups!$A$16=0,"Main Site not selected",Lookups!$A$16))</f>
        <v/>
      </c>
      <c r="U149" s="21" t="str">
        <f>IF(V149="","",IF(Lookups!$A$17=0,"Main Site not selected",Lookups!$A$17))</f>
        <v/>
      </c>
      <c r="V149" s="62" t="str">
        <f t="shared" si="42"/>
        <v/>
      </c>
      <c r="W149" s="61" t="str">
        <f t="shared" si="45"/>
        <v/>
      </c>
      <c r="X149" s="61" t="str">
        <f t="shared" si="45"/>
        <v/>
      </c>
      <c r="Y149" s="62" t="str">
        <f t="shared" si="45"/>
        <v/>
      </c>
      <c r="Z149" s="62" t="str">
        <f t="shared" si="32"/>
        <v/>
      </c>
      <c r="AA149" s="62" t="str">
        <f t="shared" si="43"/>
        <v/>
      </c>
      <c r="AB149" s="62" t="str">
        <f>IFERROR(IF(V149&lt;&gt;"",IF(AA149&lt;&gt;"",VLOOKUP(AA149,'big site list'!$B$2:$C$343,2,FALSE),""),""),Preplist!$F$21)</f>
        <v/>
      </c>
      <c r="AD149" s="42">
        <v>146</v>
      </c>
      <c r="AH149" s="42" t="str">
        <f>IF(V149&lt;&gt;"",AND($W149&gt;=DATEVALUE("01/01/1920"),$W149&lt;Lookups!$A$10),"")</f>
        <v/>
      </c>
      <c r="AI149" s="42" t="str">
        <f>IF(V149&lt;&gt;"",AND($X149&gt;=DATEVALUE("01/01/2020"),$X149&lt;=Lookups!$A$10),"")</f>
        <v/>
      </c>
      <c r="AJ149" s="42" t="str">
        <f>IF(V149&lt;&gt;"",IFERROR(VLOOKUP(Y149,Lookups!$A$2:$A$6,1,FALSE),FALSE),"")</f>
        <v/>
      </c>
      <c r="AK149" s="42" t="b">
        <f t="shared" si="44"/>
        <v>1</v>
      </c>
    </row>
    <row r="150" spans="1:37" x14ac:dyDescent="0.35">
      <c r="A150" s="41"/>
      <c r="B150" s="69"/>
      <c r="C150" s="40"/>
      <c r="D150" s="71"/>
      <c r="E150" s="40"/>
      <c r="F150" s="72"/>
      <c r="G150" s="36"/>
      <c r="H150" s="55"/>
      <c r="I150" s="45"/>
      <c r="J150" s="45"/>
      <c r="K150" s="64" t="str">
        <f t="shared" si="33"/>
        <v/>
      </c>
      <c r="L150" s="18" t="str">
        <f t="shared" si="34"/>
        <v/>
      </c>
      <c r="M150" s="18" t="e">
        <f t="shared" si="35"/>
        <v>#VALUE!</v>
      </c>
      <c r="N150" s="18" t="e">
        <f t="shared" si="36"/>
        <v>#VALUE!</v>
      </c>
      <c r="O150" s="18" t="str">
        <f t="shared" si="37"/>
        <v/>
      </c>
      <c r="P150" s="18" t="e">
        <f t="shared" si="38"/>
        <v>#VALUE!</v>
      </c>
      <c r="Q150" s="18">
        <f t="shared" si="39"/>
        <v>0</v>
      </c>
      <c r="R150" s="18" t="e">
        <f t="shared" si="40"/>
        <v>#VALUE!</v>
      </c>
      <c r="S150" s="26" t="str">
        <f t="shared" si="41"/>
        <v>OK</v>
      </c>
      <c r="T150" s="21" t="str">
        <f>IF(V150="","",IF(Lookups!$A$16=0,"Main Site not selected",Lookups!$A$16))</f>
        <v/>
      </c>
      <c r="U150" s="21" t="str">
        <f>IF(V150="","",IF(Lookups!$A$17=0,"Main Site not selected",Lookups!$A$17))</f>
        <v/>
      </c>
      <c r="V150" s="62" t="str">
        <f t="shared" si="42"/>
        <v/>
      </c>
      <c r="W150" s="61" t="str">
        <f t="shared" si="45"/>
        <v/>
      </c>
      <c r="X150" s="61" t="str">
        <f t="shared" si="45"/>
        <v/>
      </c>
      <c r="Y150" s="62" t="str">
        <f t="shared" si="45"/>
        <v/>
      </c>
      <c r="Z150" s="62" t="str">
        <f t="shared" si="32"/>
        <v/>
      </c>
      <c r="AA150" s="62" t="str">
        <f t="shared" si="43"/>
        <v/>
      </c>
      <c r="AB150" s="62" t="str">
        <f>IFERROR(IF(V150&lt;&gt;"",IF(AA150&lt;&gt;"",VLOOKUP(AA150,'big site list'!$B$2:$C$343,2,FALSE),""),""),Preplist!$F$21)</f>
        <v/>
      </c>
      <c r="AD150" s="42">
        <v>147</v>
      </c>
      <c r="AH150" s="42" t="str">
        <f>IF(V150&lt;&gt;"",AND($W150&gt;=DATEVALUE("01/01/1920"),$W150&lt;Lookups!$A$10),"")</f>
        <v/>
      </c>
      <c r="AI150" s="42" t="str">
        <f>IF(V150&lt;&gt;"",AND($X150&gt;=DATEVALUE("01/01/2020"),$X150&lt;=Lookups!$A$10),"")</f>
        <v/>
      </c>
      <c r="AJ150" s="42" t="str">
        <f>IF(V150&lt;&gt;"",IFERROR(VLOOKUP(Y150,Lookups!$A$2:$A$6,1,FALSE),FALSE),"")</f>
        <v/>
      </c>
      <c r="AK150" s="42" t="b">
        <f t="shared" si="44"/>
        <v>1</v>
      </c>
    </row>
    <row r="151" spans="1:37" x14ac:dyDescent="0.35">
      <c r="A151" s="41"/>
      <c r="B151" s="69"/>
      <c r="C151" s="40"/>
      <c r="D151" s="71"/>
      <c r="E151" s="40"/>
      <c r="F151" s="72"/>
      <c r="G151" s="36"/>
      <c r="H151" s="55"/>
      <c r="I151" s="45"/>
      <c r="J151" s="45"/>
      <c r="K151" s="64" t="str">
        <f t="shared" si="33"/>
        <v/>
      </c>
      <c r="L151" s="18" t="str">
        <f t="shared" si="34"/>
        <v/>
      </c>
      <c r="M151" s="18" t="e">
        <f t="shared" si="35"/>
        <v>#VALUE!</v>
      </c>
      <c r="N151" s="18" t="e">
        <f t="shared" si="36"/>
        <v>#VALUE!</v>
      </c>
      <c r="O151" s="18" t="str">
        <f t="shared" si="37"/>
        <v/>
      </c>
      <c r="P151" s="18" t="e">
        <f t="shared" si="38"/>
        <v>#VALUE!</v>
      </c>
      <c r="Q151" s="18">
        <f t="shared" si="39"/>
        <v>0</v>
      </c>
      <c r="R151" s="18" t="e">
        <f t="shared" si="40"/>
        <v>#VALUE!</v>
      </c>
      <c r="S151" s="26" t="str">
        <f t="shared" si="41"/>
        <v>OK</v>
      </c>
      <c r="T151" s="21" t="str">
        <f>IF(V151="","",IF(Lookups!$A$16=0,"Main Site not selected",Lookups!$A$16))</f>
        <v/>
      </c>
      <c r="U151" s="21" t="str">
        <f>IF(V151="","",IF(Lookups!$A$17=0,"Main Site not selected",Lookups!$A$17))</f>
        <v/>
      </c>
      <c r="V151" s="62" t="str">
        <f t="shared" si="42"/>
        <v/>
      </c>
      <c r="W151" s="61" t="str">
        <f t="shared" si="45"/>
        <v/>
      </c>
      <c r="X151" s="61" t="str">
        <f t="shared" si="45"/>
        <v/>
      </c>
      <c r="Y151" s="62" t="str">
        <f t="shared" si="45"/>
        <v/>
      </c>
      <c r="Z151" s="62" t="str">
        <f t="shared" si="32"/>
        <v/>
      </c>
      <c r="AA151" s="62" t="str">
        <f t="shared" si="43"/>
        <v/>
      </c>
      <c r="AB151" s="62" t="str">
        <f>IFERROR(IF(V151&lt;&gt;"",IF(AA151&lt;&gt;"",VLOOKUP(AA151,'big site list'!$B$2:$C$343,2,FALSE),""),""),Preplist!$F$21)</f>
        <v/>
      </c>
      <c r="AD151" s="42">
        <v>148</v>
      </c>
      <c r="AH151" s="42" t="str">
        <f>IF(V151&lt;&gt;"",AND($W151&gt;=DATEVALUE("01/01/1920"),$W151&lt;Lookups!$A$10),"")</f>
        <v/>
      </c>
      <c r="AI151" s="42" t="str">
        <f>IF(V151&lt;&gt;"",AND($X151&gt;=DATEVALUE("01/01/2020"),$X151&lt;=Lookups!$A$10),"")</f>
        <v/>
      </c>
      <c r="AJ151" s="42" t="str">
        <f>IF(V151&lt;&gt;"",IFERROR(VLOOKUP(Y151,Lookups!$A$2:$A$6,1,FALSE),FALSE),"")</f>
        <v/>
      </c>
      <c r="AK151" s="42" t="b">
        <f t="shared" si="44"/>
        <v>1</v>
      </c>
    </row>
    <row r="152" spans="1:37" x14ac:dyDescent="0.35">
      <c r="A152" s="41"/>
      <c r="B152" s="69"/>
      <c r="C152" s="40"/>
      <c r="D152" s="71"/>
      <c r="E152" s="40"/>
      <c r="F152" s="72"/>
      <c r="G152" s="36"/>
      <c r="H152" s="55"/>
      <c r="I152" s="45"/>
      <c r="J152" s="45"/>
      <c r="K152" s="64" t="str">
        <f t="shared" si="33"/>
        <v/>
      </c>
      <c r="L152" s="18" t="str">
        <f t="shared" si="34"/>
        <v/>
      </c>
      <c r="M152" s="18" t="e">
        <f t="shared" si="35"/>
        <v>#VALUE!</v>
      </c>
      <c r="N152" s="18" t="e">
        <f t="shared" si="36"/>
        <v>#VALUE!</v>
      </c>
      <c r="O152" s="18" t="str">
        <f t="shared" si="37"/>
        <v/>
      </c>
      <c r="P152" s="18" t="e">
        <f t="shared" si="38"/>
        <v>#VALUE!</v>
      </c>
      <c r="Q152" s="18">
        <f t="shared" si="39"/>
        <v>0</v>
      </c>
      <c r="R152" s="18" t="e">
        <f t="shared" si="40"/>
        <v>#VALUE!</v>
      </c>
      <c r="S152" s="26" t="str">
        <f t="shared" si="41"/>
        <v>OK</v>
      </c>
      <c r="T152" s="21" t="str">
        <f>IF(V152="","",IF(Lookups!$A$16=0,"Main Site not selected",Lookups!$A$16))</f>
        <v/>
      </c>
      <c r="U152" s="21" t="str">
        <f>IF(V152="","",IF(Lookups!$A$17=0,"Main Site not selected",Lookups!$A$17))</f>
        <v/>
      </c>
      <c r="V152" s="62" t="str">
        <f t="shared" si="42"/>
        <v/>
      </c>
      <c r="W152" s="61" t="str">
        <f t="shared" si="45"/>
        <v/>
      </c>
      <c r="X152" s="61" t="str">
        <f t="shared" si="45"/>
        <v/>
      </c>
      <c r="Y152" s="62" t="str">
        <f t="shared" si="45"/>
        <v/>
      </c>
      <c r="Z152" s="62" t="str">
        <f t="shared" si="32"/>
        <v/>
      </c>
      <c r="AA152" s="62" t="str">
        <f t="shared" si="43"/>
        <v/>
      </c>
      <c r="AB152" s="62" t="str">
        <f>IFERROR(IF(V152&lt;&gt;"",IF(AA152&lt;&gt;"",VLOOKUP(AA152,'big site list'!$B$2:$C$343,2,FALSE),""),""),Preplist!$F$21)</f>
        <v/>
      </c>
      <c r="AD152" s="42">
        <v>149</v>
      </c>
      <c r="AH152" s="42" t="str">
        <f>IF(V152&lt;&gt;"",AND($W152&gt;=DATEVALUE("01/01/1920"),$W152&lt;Lookups!$A$10),"")</f>
        <v/>
      </c>
      <c r="AI152" s="42" t="str">
        <f>IF(V152&lt;&gt;"",AND($X152&gt;=DATEVALUE("01/01/2020"),$X152&lt;=Lookups!$A$10),"")</f>
        <v/>
      </c>
      <c r="AJ152" s="42" t="str">
        <f>IF(V152&lt;&gt;"",IFERROR(VLOOKUP(Y152,Lookups!$A$2:$A$6,1,FALSE),FALSE),"")</f>
        <v/>
      </c>
      <c r="AK152" s="42" t="b">
        <f t="shared" si="44"/>
        <v>1</v>
      </c>
    </row>
    <row r="153" spans="1:37" x14ac:dyDescent="0.35">
      <c r="A153" s="41"/>
      <c r="B153" s="69"/>
      <c r="C153" s="40"/>
      <c r="D153" s="71"/>
      <c r="E153" s="40"/>
      <c r="F153" s="72"/>
      <c r="G153" s="36"/>
      <c r="H153" s="55"/>
      <c r="I153" s="45"/>
      <c r="J153" s="45"/>
      <c r="K153" s="64" t="str">
        <f t="shared" si="33"/>
        <v/>
      </c>
      <c r="L153" s="18" t="str">
        <f t="shared" si="34"/>
        <v/>
      </c>
      <c r="M153" s="18" t="e">
        <f t="shared" si="35"/>
        <v>#VALUE!</v>
      </c>
      <c r="N153" s="18" t="e">
        <f t="shared" si="36"/>
        <v>#VALUE!</v>
      </c>
      <c r="O153" s="18" t="str">
        <f t="shared" si="37"/>
        <v/>
      </c>
      <c r="P153" s="18" t="e">
        <f t="shared" si="38"/>
        <v>#VALUE!</v>
      </c>
      <c r="Q153" s="18">
        <f t="shared" si="39"/>
        <v>0</v>
      </c>
      <c r="R153" s="18" t="e">
        <f t="shared" si="40"/>
        <v>#VALUE!</v>
      </c>
      <c r="S153" s="26" t="str">
        <f t="shared" si="41"/>
        <v>OK</v>
      </c>
      <c r="T153" s="21" t="str">
        <f>IF(V153="","",IF(Lookups!$A$16=0,"Main Site not selected",Lookups!$A$16))</f>
        <v/>
      </c>
      <c r="U153" s="21" t="str">
        <f>IF(V153="","",IF(Lookups!$A$17=0,"Main Site not selected",Lookups!$A$17))</f>
        <v/>
      </c>
      <c r="V153" s="62" t="str">
        <f t="shared" si="42"/>
        <v/>
      </c>
      <c r="W153" s="61" t="str">
        <f t="shared" si="45"/>
        <v/>
      </c>
      <c r="X153" s="61" t="str">
        <f t="shared" si="45"/>
        <v/>
      </c>
      <c r="Y153" s="62" t="str">
        <f t="shared" si="45"/>
        <v/>
      </c>
      <c r="Z153" s="62" t="str">
        <f t="shared" si="32"/>
        <v/>
      </c>
      <c r="AA153" s="62" t="str">
        <f t="shared" si="43"/>
        <v/>
      </c>
      <c r="AB153" s="62" t="str">
        <f>IFERROR(IF(V153&lt;&gt;"",IF(AA153&lt;&gt;"",VLOOKUP(AA153,'big site list'!$B$2:$C$343,2,FALSE),""),""),Preplist!$F$21)</f>
        <v/>
      </c>
      <c r="AD153" s="42">
        <v>150</v>
      </c>
      <c r="AH153" s="42" t="str">
        <f>IF(V153&lt;&gt;"",AND($W153&gt;=DATEVALUE("01/01/1920"),$W153&lt;Lookups!$A$10),"")</f>
        <v/>
      </c>
      <c r="AI153" s="42" t="str">
        <f>IF(V153&lt;&gt;"",AND($X153&gt;=DATEVALUE("01/01/2020"),$X153&lt;=Lookups!$A$10),"")</f>
        <v/>
      </c>
      <c r="AJ153" s="42" t="str">
        <f>IF(V153&lt;&gt;"",IFERROR(VLOOKUP(Y153,Lookups!$A$2:$A$6,1,FALSE),FALSE),"")</f>
        <v/>
      </c>
      <c r="AK153" s="42" t="b">
        <f t="shared" si="44"/>
        <v>1</v>
      </c>
    </row>
    <row r="154" spans="1:37" x14ac:dyDescent="0.35">
      <c r="A154" s="41"/>
      <c r="B154" s="69"/>
      <c r="C154" s="40"/>
      <c r="D154" s="71"/>
      <c r="E154" s="40"/>
      <c r="F154" s="72"/>
      <c r="G154" s="36"/>
      <c r="H154" s="55"/>
      <c r="I154" s="45"/>
      <c r="J154" s="45"/>
      <c r="K154" s="64" t="str">
        <f t="shared" si="33"/>
        <v/>
      </c>
      <c r="L154" s="18" t="str">
        <f t="shared" si="34"/>
        <v/>
      </c>
      <c r="M154" s="18" t="e">
        <f t="shared" si="35"/>
        <v>#VALUE!</v>
      </c>
      <c r="N154" s="18" t="e">
        <f t="shared" si="36"/>
        <v>#VALUE!</v>
      </c>
      <c r="O154" s="18" t="str">
        <f t="shared" si="37"/>
        <v/>
      </c>
      <c r="P154" s="18" t="e">
        <f t="shared" si="38"/>
        <v>#VALUE!</v>
      </c>
      <c r="Q154" s="18">
        <f t="shared" si="39"/>
        <v>0</v>
      </c>
      <c r="R154" s="18" t="e">
        <f t="shared" si="40"/>
        <v>#VALUE!</v>
      </c>
      <c r="S154" s="26" t="str">
        <f t="shared" si="41"/>
        <v>OK</v>
      </c>
      <c r="T154" s="21" t="str">
        <f>IF(V154="","",IF(Lookups!$A$16=0,"Main Site not selected",Lookups!$A$16))</f>
        <v/>
      </c>
      <c r="U154" s="21" t="str">
        <f>IF(V154="","",IF(Lookups!$A$17=0,"Main Site not selected",Lookups!$A$17))</f>
        <v/>
      </c>
      <c r="V154" s="62" t="str">
        <f t="shared" si="42"/>
        <v/>
      </c>
      <c r="W154" s="61" t="str">
        <f t="shared" si="45"/>
        <v/>
      </c>
      <c r="X154" s="61" t="str">
        <f t="shared" si="45"/>
        <v/>
      </c>
      <c r="Y154" s="62" t="str">
        <f t="shared" si="45"/>
        <v/>
      </c>
      <c r="Z154" s="62" t="str">
        <f t="shared" si="32"/>
        <v/>
      </c>
      <c r="AA154" s="62" t="str">
        <f t="shared" si="43"/>
        <v/>
      </c>
      <c r="AB154" s="62" t="str">
        <f>IFERROR(IF(V154&lt;&gt;"",IF(AA154&lt;&gt;"",VLOOKUP(AA154,'big site list'!$B$2:$C$343,2,FALSE),""),""),Preplist!$F$21)</f>
        <v/>
      </c>
      <c r="AD154" s="42">
        <v>151</v>
      </c>
      <c r="AH154" s="42" t="str">
        <f>IF(V154&lt;&gt;"",AND($W154&gt;=DATEVALUE("01/01/1920"),$W154&lt;Lookups!$A$10),"")</f>
        <v/>
      </c>
      <c r="AI154" s="42" t="str">
        <f>IF(V154&lt;&gt;"",AND($X154&gt;=DATEVALUE("01/01/2020"),$X154&lt;=Lookups!$A$10),"")</f>
        <v/>
      </c>
      <c r="AJ154" s="42" t="str">
        <f>IF(V154&lt;&gt;"",IFERROR(VLOOKUP(Y154,Lookups!$A$2:$A$6,1,FALSE),FALSE),"")</f>
        <v/>
      </c>
      <c r="AK154" s="42" t="b">
        <f t="shared" si="44"/>
        <v>1</v>
      </c>
    </row>
    <row r="155" spans="1:37" x14ac:dyDescent="0.35">
      <c r="A155" s="41"/>
      <c r="B155" s="69"/>
      <c r="C155" s="40"/>
      <c r="D155" s="71"/>
      <c r="E155" s="40"/>
      <c r="F155" s="72"/>
      <c r="G155" s="36"/>
      <c r="H155" s="55"/>
      <c r="I155" s="45"/>
      <c r="J155" s="45"/>
      <c r="K155" s="64" t="str">
        <f t="shared" si="33"/>
        <v/>
      </c>
      <c r="L155" s="18" t="str">
        <f t="shared" si="34"/>
        <v/>
      </c>
      <c r="M155" s="18" t="e">
        <f t="shared" si="35"/>
        <v>#VALUE!</v>
      </c>
      <c r="N155" s="18" t="e">
        <f t="shared" si="36"/>
        <v>#VALUE!</v>
      </c>
      <c r="O155" s="18" t="str">
        <f t="shared" si="37"/>
        <v/>
      </c>
      <c r="P155" s="18" t="e">
        <f t="shared" si="38"/>
        <v>#VALUE!</v>
      </c>
      <c r="Q155" s="18">
        <f t="shared" si="39"/>
        <v>0</v>
      </c>
      <c r="R155" s="18" t="e">
        <f t="shared" si="40"/>
        <v>#VALUE!</v>
      </c>
      <c r="S155" s="26" t="str">
        <f t="shared" si="41"/>
        <v>OK</v>
      </c>
      <c r="T155" s="21" t="str">
        <f>IF(V155="","",IF(Lookups!$A$16=0,"Main Site not selected",Lookups!$A$16))</f>
        <v/>
      </c>
      <c r="U155" s="21" t="str">
        <f>IF(V155="","",IF(Lookups!$A$17=0,"Main Site not selected",Lookups!$A$17))</f>
        <v/>
      </c>
      <c r="V155" s="62" t="str">
        <f t="shared" si="42"/>
        <v/>
      </c>
      <c r="W155" s="61" t="str">
        <f t="shared" si="45"/>
        <v/>
      </c>
      <c r="X155" s="61" t="str">
        <f t="shared" si="45"/>
        <v/>
      </c>
      <c r="Y155" s="62" t="str">
        <f t="shared" si="45"/>
        <v/>
      </c>
      <c r="Z155" s="62" t="str">
        <f t="shared" si="32"/>
        <v/>
      </c>
      <c r="AA155" s="62" t="str">
        <f t="shared" si="43"/>
        <v/>
      </c>
      <c r="AB155" s="62" t="str">
        <f>IFERROR(IF(V155&lt;&gt;"",IF(AA155&lt;&gt;"",VLOOKUP(AA155,'big site list'!$B$2:$C$343,2,FALSE),""),""),Preplist!$F$21)</f>
        <v/>
      </c>
      <c r="AD155" s="42">
        <v>152</v>
      </c>
      <c r="AH155" s="42" t="str">
        <f>IF(V155&lt;&gt;"",AND($W155&gt;=DATEVALUE("01/01/1920"),$W155&lt;Lookups!$A$10),"")</f>
        <v/>
      </c>
      <c r="AI155" s="42" t="str">
        <f>IF(V155&lt;&gt;"",AND($X155&gt;=DATEVALUE("01/01/2020"),$X155&lt;=Lookups!$A$10),"")</f>
        <v/>
      </c>
      <c r="AJ155" s="42" t="str">
        <f>IF(V155&lt;&gt;"",IFERROR(VLOOKUP(Y155,Lookups!$A$2:$A$6,1,FALSE),FALSE),"")</f>
        <v/>
      </c>
      <c r="AK155" s="42" t="b">
        <f t="shared" si="44"/>
        <v>1</v>
      </c>
    </row>
    <row r="156" spans="1:37" x14ac:dyDescent="0.35">
      <c r="A156" s="41"/>
      <c r="B156" s="69"/>
      <c r="C156" s="40"/>
      <c r="D156" s="71"/>
      <c r="E156" s="40"/>
      <c r="F156" s="72"/>
      <c r="G156" s="36"/>
      <c r="H156" s="55"/>
      <c r="I156" s="45"/>
      <c r="J156" s="45"/>
      <c r="K156" s="64" t="str">
        <f t="shared" si="33"/>
        <v/>
      </c>
      <c r="L156" s="18" t="str">
        <f t="shared" si="34"/>
        <v/>
      </c>
      <c r="M156" s="18" t="e">
        <f t="shared" si="35"/>
        <v>#VALUE!</v>
      </c>
      <c r="N156" s="18" t="e">
        <f t="shared" si="36"/>
        <v>#VALUE!</v>
      </c>
      <c r="O156" s="18" t="str">
        <f t="shared" si="37"/>
        <v/>
      </c>
      <c r="P156" s="18" t="e">
        <f t="shared" si="38"/>
        <v>#VALUE!</v>
      </c>
      <c r="Q156" s="18">
        <f t="shared" si="39"/>
        <v>0</v>
      </c>
      <c r="R156" s="18" t="e">
        <f t="shared" si="40"/>
        <v>#VALUE!</v>
      </c>
      <c r="S156" s="26" t="str">
        <f t="shared" si="41"/>
        <v>OK</v>
      </c>
      <c r="T156" s="21" t="str">
        <f>IF(V156="","",IF(Lookups!$A$16=0,"Main Site not selected",Lookups!$A$16))</f>
        <v/>
      </c>
      <c r="U156" s="21" t="str">
        <f>IF(V156="","",IF(Lookups!$A$17=0,"Main Site not selected",Lookups!$A$17))</f>
        <v/>
      </c>
      <c r="V156" s="62" t="str">
        <f t="shared" si="42"/>
        <v/>
      </c>
      <c r="W156" s="61" t="str">
        <f t="shared" si="45"/>
        <v/>
      </c>
      <c r="X156" s="61" t="str">
        <f t="shared" si="45"/>
        <v/>
      </c>
      <c r="Y156" s="62" t="str">
        <f t="shared" si="45"/>
        <v/>
      </c>
      <c r="Z156" s="62" t="str">
        <f t="shared" si="32"/>
        <v/>
      </c>
      <c r="AA156" s="62" t="str">
        <f t="shared" si="43"/>
        <v/>
      </c>
      <c r="AB156" s="62" t="str">
        <f>IFERROR(IF(V156&lt;&gt;"",IF(AA156&lt;&gt;"",VLOOKUP(AA156,'big site list'!$B$2:$C$343,2,FALSE),""),""),Preplist!$F$21)</f>
        <v/>
      </c>
      <c r="AD156" s="42">
        <v>153</v>
      </c>
      <c r="AH156" s="42" t="str">
        <f>IF(V156&lt;&gt;"",AND($W156&gt;=DATEVALUE("01/01/1920"),$W156&lt;Lookups!$A$10),"")</f>
        <v/>
      </c>
      <c r="AI156" s="42" t="str">
        <f>IF(V156&lt;&gt;"",AND($X156&gt;=DATEVALUE("01/01/2020"),$X156&lt;=Lookups!$A$10),"")</f>
        <v/>
      </c>
      <c r="AJ156" s="42" t="str">
        <f>IF(V156&lt;&gt;"",IFERROR(VLOOKUP(Y156,Lookups!$A$2:$A$6,1,FALSE),FALSE),"")</f>
        <v/>
      </c>
      <c r="AK156" s="42" t="b">
        <f t="shared" si="44"/>
        <v>1</v>
      </c>
    </row>
    <row r="157" spans="1:37" x14ac:dyDescent="0.35">
      <c r="A157" s="41"/>
      <c r="B157" s="69"/>
      <c r="C157" s="40"/>
      <c r="D157" s="71"/>
      <c r="E157" s="40"/>
      <c r="F157" s="72"/>
      <c r="G157" s="36"/>
      <c r="H157" s="55"/>
      <c r="I157" s="45"/>
      <c r="J157" s="45"/>
      <c r="K157" s="64" t="str">
        <f t="shared" si="33"/>
        <v/>
      </c>
      <c r="L157" s="18" t="str">
        <f t="shared" si="34"/>
        <v/>
      </c>
      <c r="M157" s="18" t="e">
        <f t="shared" si="35"/>
        <v>#VALUE!</v>
      </c>
      <c r="N157" s="18" t="e">
        <f t="shared" si="36"/>
        <v>#VALUE!</v>
      </c>
      <c r="O157" s="18" t="str">
        <f t="shared" si="37"/>
        <v/>
      </c>
      <c r="P157" s="18" t="e">
        <f t="shared" si="38"/>
        <v>#VALUE!</v>
      </c>
      <c r="Q157" s="18">
        <f t="shared" si="39"/>
        <v>0</v>
      </c>
      <c r="R157" s="18" t="e">
        <f t="shared" si="40"/>
        <v>#VALUE!</v>
      </c>
      <c r="S157" s="26" t="str">
        <f t="shared" si="41"/>
        <v>OK</v>
      </c>
      <c r="T157" s="21" t="str">
        <f>IF(V157="","",IF(Lookups!$A$16=0,"Main Site not selected",Lookups!$A$16))</f>
        <v/>
      </c>
      <c r="U157" s="21" t="str">
        <f>IF(V157="","",IF(Lookups!$A$17=0,"Main Site not selected",Lookups!$A$17))</f>
        <v/>
      </c>
      <c r="V157" s="62" t="str">
        <f t="shared" si="42"/>
        <v/>
      </c>
      <c r="W157" s="61" t="str">
        <f t="shared" si="45"/>
        <v/>
      </c>
      <c r="X157" s="61" t="str">
        <f t="shared" si="45"/>
        <v/>
      </c>
      <c r="Y157" s="62" t="str">
        <f t="shared" si="45"/>
        <v/>
      </c>
      <c r="Z157" s="62" t="str">
        <f t="shared" si="32"/>
        <v/>
      </c>
      <c r="AA157" s="62" t="str">
        <f t="shared" si="43"/>
        <v/>
      </c>
      <c r="AB157" s="62" t="str">
        <f>IFERROR(IF(V157&lt;&gt;"",IF(AA157&lt;&gt;"",VLOOKUP(AA157,'big site list'!$B$2:$C$343,2,FALSE),""),""),Preplist!$F$21)</f>
        <v/>
      </c>
      <c r="AD157" s="42">
        <v>154</v>
      </c>
      <c r="AH157" s="42" t="str">
        <f>IF(V157&lt;&gt;"",AND($W157&gt;=DATEVALUE("01/01/1920"),$W157&lt;Lookups!$A$10),"")</f>
        <v/>
      </c>
      <c r="AI157" s="42" t="str">
        <f>IF(V157&lt;&gt;"",AND($X157&gt;=DATEVALUE("01/01/2020"),$X157&lt;=Lookups!$A$10),"")</f>
        <v/>
      </c>
      <c r="AJ157" s="42" t="str">
        <f>IF(V157&lt;&gt;"",IFERROR(VLOOKUP(Y157,Lookups!$A$2:$A$6,1,FALSE),FALSE),"")</f>
        <v/>
      </c>
      <c r="AK157" s="42" t="b">
        <f t="shared" si="44"/>
        <v>1</v>
      </c>
    </row>
    <row r="158" spans="1:37" x14ac:dyDescent="0.35">
      <c r="A158" s="41"/>
      <c r="B158" s="69"/>
      <c r="C158" s="40"/>
      <c r="D158" s="71"/>
      <c r="E158" s="40"/>
      <c r="F158" s="72"/>
      <c r="G158" s="36"/>
      <c r="H158" s="55"/>
      <c r="I158" s="45"/>
      <c r="J158" s="45"/>
      <c r="K158" s="64" t="str">
        <f t="shared" si="33"/>
        <v/>
      </c>
      <c r="L158" s="18" t="str">
        <f t="shared" si="34"/>
        <v/>
      </c>
      <c r="M158" s="18" t="e">
        <f t="shared" si="35"/>
        <v>#VALUE!</v>
      </c>
      <c r="N158" s="18" t="e">
        <f t="shared" si="36"/>
        <v>#VALUE!</v>
      </c>
      <c r="O158" s="18" t="str">
        <f t="shared" si="37"/>
        <v/>
      </c>
      <c r="P158" s="18" t="e">
        <f t="shared" si="38"/>
        <v>#VALUE!</v>
      </c>
      <c r="Q158" s="18">
        <f t="shared" si="39"/>
        <v>0</v>
      </c>
      <c r="R158" s="18" t="e">
        <f t="shared" si="40"/>
        <v>#VALUE!</v>
      </c>
      <c r="S158" s="26" t="str">
        <f t="shared" si="41"/>
        <v>OK</v>
      </c>
      <c r="T158" s="21" t="str">
        <f>IF(V158="","",IF(Lookups!$A$16=0,"Main Site not selected",Lookups!$A$16))</f>
        <v/>
      </c>
      <c r="U158" s="21" t="str">
        <f>IF(V158="","",IF(Lookups!$A$17=0,"Main Site not selected",Lookups!$A$17))</f>
        <v/>
      </c>
      <c r="V158" s="62" t="str">
        <f t="shared" si="42"/>
        <v/>
      </c>
      <c r="W158" s="61" t="str">
        <f t="shared" si="45"/>
        <v/>
      </c>
      <c r="X158" s="61" t="str">
        <f t="shared" si="45"/>
        <v/>
      </c>
      <c r="Y158" s="62" t="str">
        <f t="shared" si="45"/>
        <v/>
      </c>
      <c r="Z158" s="62" t="str">
        <f t="shared" si="32"/>
        <v/>
      </c>
      <c r="AA158" s="62" t="str">
        <f t="shared" si="43"/>
        <v/>
      </c>
      <c r="AB158" s="62" t="str">
        <f>IFERROR(IF(V158&lt;&gt;"",IF(AA158&lt;&gt;"",VLOOKUP(AA158,'big site list'!$B$2:$C$343,2,FALSE),""),""),Preplist!$F$21)</f>
        <v/>
      </c>
      <c r="AD158" s="42">
        <v>155</v>
      </c>
      <c r="AH158" s="42" t="str">
        <f>IF(V158&lt;&gt;"",AND($W158&gt;=DATEVALUE("01/01/1920"),$W158&lt;Lookups!$A$10),"")</f>
        <v/>
      </c>
      <c r="AI158" s="42" t="str">
        <f>IF(V158&lt;&gt;"",AND($X158&gt;=DATEVALUE("01/01/2020"),$X158&lt;=Lookups!$A$10),"")</f>
        <v/>
      </c>
      <c r="AJ158" s="42" t="str">
        <f>IF(V158&lt;&gt;"",IFERROR(VLOOKUP(Y158,Lookups!$A$2:$A$6,1,FALSE),FALSE),"")</f>
        <v/>
      </c>
      <c r="AK158" s="42" t="b">
        <f t="shared" si="44"/>
        <v>1</v>
      </c>
    </row>
    <row r="159" spans="1:37" x14ac:dyDescent="0.35">
      <c r="A159" s="41"/>
      <c r="B159" s="69"/>
      <c r="C159" s="40"/>
      <c r="D159" s="71"/>
      <c r="E159" s="40"/>
      <c r="F159" s="72"/>
      <c r="G159" s="36"/>
      <c r="H159" s="55"/>
      <c r="I159" s="45"/>
      <c r="J159" s="45"/>
      <c r="K159" s="64" t="str">
        <f t="shared" si="33"/>
        <v/>
      </c>
      <c r="L159" s="18" t="str">
        <f t="shared" si="34"/>
        <v/>
      </c>
      <c r="M159" s="18" t="e">
        <f t="shared" si="35"/>
        <v>#VALUE!</v>
      </c>
      <c r="N159" s="18" t="e">
        <f t="shared" si="36"/>
        <v>#VALUE!</v>
      </c>
      <c r="O159" s="18" t="str">
        <f t="shared" si="37"/>
        <v/>
      </c>
      <c r="P159" s="18" t="e">
        <f t="shared" si="38"/>
        <v>#VALUE!</v>
      </c>
      <c r="Q159" s="18">
        <f t="shared" si="39"/>
        <v>0</v>
      </c>
      <c r="R159" s="18" t="e">
        <f t="shared" si="40"/>
        <v>#VALUE!</v>
      </c>
      <c r="S159" s="26" t="str">
        <f t="shared" si="41"/>
        <v>OK</v>
      </c>
      <c r="T159" s="21" t="str">
        <f>IF(V159="","",IF(Lookups!$A$16=0,"Main Site not selected",Lookups!$A$16))</f>
        <v/>
      </c>
      <c r="U159" s="21" t="str">
        <f>IF(V159="","",IF(Lookups!$A$17=0,"Main Site not selected",Lookups!$A$17))</f>
        <v/>
      </c>
      <c r="V159" s="62" t="str">
        <f t="shared" si="42"/>
        <v/>
      </c>
      <c r="W159" s="61" t="str">
        <f t="shared" si="45"/>
        <v/>
      </c>
      <c r="X159" s="61" t="str">
        <f t="shared" si="45"/>
        <v/>
      </c>
      <c r="Y159" s="62" t="str">
        <f t="shared" si="45"/>
        <v/>
      </c>
      <c r="Z159" s="62" t="str">
        <f t="shared" si="32"/>
        <v/>
      </c>
      <c r="AA159" s="62" t="str">
        <f t="shared" si="43"/>
        <v/>
      </c>
      <c r="AB159" s="62" t="str">
        <f>IFERROR(IF(V159&lt;&gt;"",IF(AA159&lt;&gt;"",VLOOKUP(AA159,'big site list'!$B$2:$C$343,2,FALSE),""),""),Preplist!$F$21)</f>
        <v/>
      </c>
      <c r="AD159" s="42">
        <v>156</v>
      </c>
      <c r="AH159" s="42" t="str">
        <f>IF(V159&lt;&gt;"",AND($W159&gt;=DATEVALUE("01/01/1920"),$W159&lt;Lookups!$A$10),"")</f>
        <v/>
      </c>
      <c r="AI159" s="42" t="str">
        <f>IF(V159&lt;&gt;"",AND($X159&gt;=DATEVALUE("01/01/2020"),$X159&lt;=Lookups!$A$10),"")</f>
        <v/>
      </c>
      <c r="AJ159" s="42" t="str">
        <f>IF(V159&lt;&gt;"",IFERROR(VLOOKUP(Y159,Lookups!$A$2:$A$6,1,FALSE),FALSE),"")</f>
        <v/>
      </c>
      <c r="AK159" s="42" t="b">
        <f t="shared" si="44"/>
        <v>1</v>
      </c>
    </row>
    <row r="160" spans="1:37" x14ac:dyDescent="0.35">
      <c r="A160" s="41"/>
      <c r="B160" s="69"/>
      <c r="C160" s="40"/>
      <c r="D160" s="71"/>
      <c r="E160" s="40"/>
      <c r="F160" s="72"/>
      <c r="G160" s="36"/>
      <c r="H160" s="55"/>
      <c r="I160" s="45"/>
      <c r="J160" s="45"/>
      <c r="K160" s="64" t="str">
        <f t="shared" si="33"/>
        <v/>
      </c>
      <c r="L160" s="18" t="str">
        <f t="shared" si="34"/>
        <v/>
      </c>
      <c r="M160" s="18" t="e">
        <f t="shared" si="35"/>
        <v>#VALUE!</v>
      </c>
      <c r="N160" s="18" t="e">
        <f t="shared" si="36"/>
        <v>#VALUE!</v>
      </c>
      <c r="O160" s="18" t="str">
        <f t="shared" si="37"/>
        <v/>
      </c>
      <c r="P160" s="18" t="e">
        <f t="shared" si="38"/>
        <v>#VALUE!</v>
      </c>
      <c r="Q160" s="18">
        <f t="shared" si="39"/>
        <v>0</v>
      </c>
      <c r="R160" s="18" t="e">
        <f t="shared" si="40"/>
        <v>#VALUE!</v>
      </c>
      <c r="S160" s="26" t="str">
        <f t="shared" si="41"/>
        <v>OK</v>
      </c>
      <c r="T160" s="21" t="str">
        <f>IF(V160="","",IF(Lookups!$A$16=0,"Main Site not selected",Lookups!$A$16))</f>
        <v/>
      </c>
      <c r="U160" s="21" t="str">
        <f>IF(V160="","",IF(Lookups!$A$17=0,"Main Site not selected",Lookups!$A$17))</f>
        <v/>
      </c>
      <c r="V160" s="62" t="str">
        <f t="shared" si="42"/>
        <v/>
      </c>
      <c r="W160" s="61" t="str">
        <f t="shared" si="45"/>
        <v/>
      </c>
      <c r="X160" s="61" t="str">
        <f t="shared" si="45"/>
        <v/>
      </c>
      <c r="Y160" s="62" t="str">
        <f t="shared" si="45"/>
        <v/>
      </c>
      <c r="Z160" s="62" t="str">
        <f t="shared" si="32"/>
        <v/>
      </c>
      <c r="AA160" s="62" t="str">
        <f t="shared" si="43"/>
        <v/>
      </c>
      <c r="AB160" s="62" t="str">
        <f>IFERROR(IF(V160&lt;&gt;"",IF(AA160&lt;&gt;"",VLOOKUP(AA160,'big site list'!$B$2:$C$343,2,FALSE),""),""),Preplist!$F$21)</f>
        <v/>
      </c>
      <c r="AD160" s="42">
        <v>157</v>
      </c>
      <c r="AH160" s="42" t="str">
        <f>IF(V160&lt;&gt;"",AND($W160&gt;=DATEVALUE("01/01/1920"),$W160&lt;Lookups!$A$10),"")</f>
        <v/>
      </c>
      <c r="AI160" s="42" t="str">
        <f>IF(V160&lt;&gt;"",AND($X160&gt;=DATEVALUE("01/01/2020"),$X160&lt;=Lookups!$A$10),"")</f>
        <v/>
      </c>
      <c r="AJ160" s="42" t="str">
        <f>IF(V160&lt;&gt;"",IFERROR(VLOOKUP(Y160,Lookups!$A$2:$A$6,1,FALSE),FALSE),"")</f>
        <v/>
      </c>
      <c r="AK160" s="42" t="b">
        <f t="shared" si="44"/>
        <v>1</v>
      </c>
    </row>
    <row r="161" spans="1:37" x14ac:dyDescent="0.35">
      <c r="A161" s="41"/>
      <c r="B161" s="69"/>
      <c r="C161" s="40"/>
      <c r="D161" s="71"/>
      <c r="E161" s="40"/>
      <c r="F161" s="72"/>
      <c r="G161" s="36"/>
      <c r="H161" s="55"/>
      <c r="I161" s="45"/>
      <c r="J161" s="45"/>
      <c r="K161" s="64" t="str">
        <f t="shared" si="33"/>
        <v/>
      </c>
      <c r="L161" s="18" t="str">
        <f t="shared" si="34"/>
        <v/>
      </c>
      <c r="M161" s="18" t="e">
        <f t="shared" si="35"/>
        <v>#VALUE!</v>
      </c>
      <c r="N161" s="18" t="e">
        <f t="shared" si="36"/>
        <v>#VALUE!</v>
      </c>
      <c r="O161" s="18" t="str">
        <f t="shared" si="37"/>
        <v/>
      </c>
      <c r="P161" s="18" t="e">
        <f t="shared" si="38"/>
        <v>#VALUE!</v>
      </c>
      <c r="Q161" s="18">
        <f t="shared" si="39"/>
        <v>0</v>
      </c>
      <c r="R161" s="18" t="e">
        <f t="shared" si="40"/>
        <v>#VALUE!</v>
      </c>
      <c r="S161" s="26" t="str">
        <f t="shared" si="41"/>
        <v>OK</v>
      </c>
      <c r="T161" s="21" t="str">
        <f>IF(V161="","",IF(Lookups!$A$16=0,"Main Site not selected",Lookups!$A$16))</f>
        <v/>
      </c>
      <c r="U161" s="21" t="str">
        <f>IF(V161="","",IF(Lookups!$A$17=0,"Main Site not selected",Lookups!$A$17))</f>
        <v/>
      </c>
      <c r="V161" s="62" t="str">
        <f t="shared" si="42"/>
        <v/>
      </c>
      <c r="W161" s="61" t="str">
        <f t="shared" si="45"/>
        <v/>
      </c>
      <c r="X161" s="61" t="str">
        <f t="shared" si="45"/>
        <v/>
      </c>
      <c r="Y161" s="62" t="str">
        <f t="shared" si="45"/>
        <v/>
      </c>
      <c r="Z161" s="62" t="str">
        <f t="shared" si="32"/>
        <v/>
      </c>
      <c r="AA161" s="62" t="str">
        <f t="shared" si="43"/>
        <v/>
      </c>
      <c r="AB161" s="62" t="str">
        <f>IFERROR(IF(V161&lt;&gt;"",IF(AA161&lt;&gt;"",VLOOKUP(AA161,'big site list'!$B$2:$C$343,2,FALSE),""),""),Preplist!$F$21)</f>
        <v/>
      </c>
      <c r="AD161" s="42">
        <v>158</v>
      </c>
      <c r="AH161" s="42" t="str">
        <f>IF(V161&lt;&gt;"",AND($W161&gt;=DATEVALUE("01/01/1920"),$W161&lt;Lookups!$A$10),"")</f>
        <v/>
      </c>
      <c r="AI161" s="42" t="str">
        <f>IF(V161&lt;&gt;"",AND($X161&gt;=DATEVALUE("01/01/2020"),$X161&lt;=Lookups!$A$10),"")</f>
        <v/>
      </c>
      <c r="AJ161" s="42" t="str">
        <f>IF(V161&lt;&gt;"",IFERROR(VLOOKUP(Y161,Lookups!$A$2:$A$6,1,FALSE),FALSE),"")</f>
        <v/>
      </c>
      <c r="AK161" s="42" t="b">
        <f t="shared" si="44"/>
        <v>1</v>
      </c>
    </row>
    <row r="162" spans="1:37" x14ac:dyDescent="0.35">
      <c r="A162" s="41"/>
      <c r="B162" s="69"/>
      <c r="C162" s="40"/>
      <c r="D162" s="71"/>
      <c r="E162" s="40"/>
      <c r="F162" s="72"/>
      <c r="G162" s="36"/>
      <c r="H162" s="55"/>
      <c r="I162" s="45"/>
      <c r="J162" s="45"/>
      <c r="K162" s="64" t="str">
        <f t="shared" si="33"/>
        <v/>
      </c>
      <c r="L162" s="18" t="str">
        <f t="shared" si="34"/>
        <v/>
      </c>
      <c r="M162" s="18" t="e">
        <f t="shared" si="35"/>
        <v>#VALUE!</v>
      </c>
      <c r="N162" s="18" t="e">
        <f t="shared" si="36"/>
        <v>#VALUE!</v>
      </c>
      <c r="O162" s="18" t="str">
        <f t="shared" si="37"/>
        <v/>
      </c>
      <c r="P162" s="18" t="e">
        <f t="shared" si="38"/>
        <v>#VALUE!</v>
      </c>
      <c r="Q162" s="18">
        <f t="shared" si="39"/>
        <v>0</v>
      </c>
      <c r="R162" s="18" t="e">
        <f t="shared" si="40"/>
        <v>#VALUE!</v>
      </c>
      <c r="S162" s="26" t="str">
        <f t="shared" si="41"/>
        <v>OK</v>
      </c>
      <c r="T162" s="21" t="str">
        <f>IF(V162="","",IF(Lookups!$A$16=0,"Main Site not selected",Lookups!$A$16))</f>
        <v/>
      </c>
      <c r="U162" s="21" t="str">
        <f>IF(V162="","",IF(Lookups!$A$17=0,"Main Site not selected",Lookups!$A$17))</f>
        <v/>
      </c>
      <c r="V162" s="62" t="str">
        <f t="shared" si="42"/>
        <v/>
      </c>
      <c r="W162" s="61" t="str">
        <f t="shared" si="45"/>
        <v/>
      </c>
      <c r="X162" s="61" t="str">
        <f t="shared" si="45"/>
        <v/>
      </c>
      <c r="Y162" s="62" t="str">
        <f t="shared" si="45"/>
        <v/>
      </c>
      <c r="Z162" s="62" t="str">
        <f t="shared" si="32"/>
        <v/>
      </c>
      <c r="AA162" s="62" t="str">
        <f t="shared" si="43"/>
        <v/>
      </c>
      <c r="AB162" s="62" t="str">
        <f>IFERROR(IF(V162&lt;&gt;"",IF(AA162&lt;&gt;"",VLOOKUP(AA162,'big site list'!$B$2:$C$343,2,FALSE),""),""),Preplist!$F$21)</f>
        <v/>
      </c>
      <c r="AD162" s="42">
        <v>159</v>
      </c>
      <c r="AH162" s="42" t="str">
        <f>IF(V162&lt;&gt;"",AND($W162&gt;=DATEVALUE("01/01/1920"),$W162&lt;Lookups!$A$10),"")</f>
        <v/>
      </c>
      <c r="AI162" s="42" t="str">
        <f>IF(V162&lt;&gt;"",AND($X162&gt;=DATEVALUE("01/01/2020"),$X162&lt;=Lookups!$A$10),"")</f>
        <v/>
      </c>
      <c r="AJ162" s="42" t="str">
        <f>IF(V162&lt;&gt;"",IFERROR(VLOOKUP(Y162,Lookups!$A$2:$A$6,1,FALSE),FALSE),"")</f>
        <v/>
      </c>
      <c r="AK162" s="42" t="b">
        <f t="shared" si="44"/>
        <v>1</v>
      </c>
    </row>
    <row r="163" spans="1:37" x14ac:dyDescent="0.35">
      <c r="A163" s="41"/>
      <c r="B163" s="69"/>
      <c r="C163" s="40"/>
      <c r="D163" s="71"/>
      <c r="E163" s="40"/>
      <c r="F163" s="72"/>
      <c r="G163" s="36"/>
      <c r="H163" s="55"/>
      <c r="I163" s="45"/>
      <c r="J163" s="45"/>
      <c r="K163" s="64" t="str">
        <f t="shared" si="33"/>
        <v/>
      </c>
      <c r="L163" s="18" t="str">
        <f t="shared" si="34"/>
        <v/>
      </c>
      <c r="M163" s="18" t="e">
        <f t="shared" si="35"/>
        <v>#VALUE!</v>
      </c>
      <c r="N163" s="18" t="e">
        <f t="shared" si="36"/>
        <v>#VALUE!</v>
      </c>
      <c r="O163" s="18" t="str">
        <f t="shared" si="37"/>
        <v/>
      </c>
      <c r="P163" s="18" t="e">
        <f t="shared" si="38"/>
        <v>#VALUE!</v>
      </c>
      <c r="Q163" s="18">
        <f t="shared" si="39"/>
        <v>0</v>
      </c>
      <c r="R163" s="18" t="e">
        <f t="shared" si="40"/>
        <v>#VALUE!</v>
      </c>
      <c r="S163" s="26" t="str">
        <f t="shared" si="41"/>
        <v>OK</v>
      </c>
      <c r="T163" s="21" t="str">
        <f>IF(V163="","",IF(Lookups!$A$16=0,"Main Site not selected",Lookups!$A$16))</f>
        <v/>
      </c>
      <c r="U163" s="21" t="str">
        <f>IF(V163="","",IF(Lookups!$A$17=0,"Main Site not selected",Lookups!$A$17))</f>
        <v/>
      </c>
      <c r="V163" s="62" t="str">
        <f t="shared" si="42"/>
        <v/>
      </c>
      <c r="W163" s="61" t="str">
        <f t="shared" si="45"/>
        <v/>
      </c>
      <c r="X163" s="61" t="str">
        <f t="shared" si="45"/>
        <v/>
      </c>
      <c r="Y163" s="62" t="str">
        <f t="shared" si="45"/>
        <v/>
      </c>
      <c r="Z163" s="62" t="str">
        <f t="shared" si="32"/>
        <v/>
      </c>
      <c r="AA163" s="62" t="str">
        <f t="shared" si="43"/>
        <v/>
      </c>
      <c r="AB163" s="62" t="str">
        <f>IFERROR(IF(V163&lt;&gt;"",IF(AA163&lt;&gt;"",VLOOKUP(AA163,'big site list'!$B$2:$C$343,2,FALSE),""),""),Preplist!$F$21)</f>
        <v/>
      </c>
      <c r="AD163" s="42">
        <v>160</v>
      </c>
      <c r="AH163" s="42" t="str">
        <f>IF(V163&lt;&gt;"",AND($W163&gt;=DATEVALUE("01/01/1920"),$W163&lt;Lookups!$A$10),"")</f>
        <v/>
      </c>
      <c r="AI163" s="42" t="str">
        <f>IF(V163&lt;&gt;"",AND($X163&gt;=DATEVALUE("01/01/2020"),$X163&lt;=Lookups!$A$10),"")</f>
        <v/>
      </c>
      <c r="AJ163" s="42" t="str">
        <f>IF(V163&lt;&gt;"",IFERROR(VLOOKUP(Y163,Lookups!$A$2:$A$6,1,FALSE),FALSE),"")</f>
        <v/>
      </c>
      <c r="AK163" s="42" t="b">
        <f t="shared" si="44"/>
        <v>1</v>
      </c>
    </row>
    <row r="164" spans="1:37" x14ac:dyDescent="0.35">
      <c r="A164" s="41"/>
      <c r="B164" s="69"/>
      <c r="C164" s="40"/>
      <c r="D164" s="71"/>
      <c r="E164" s="40"/>
      <c r="F164" s="72"/>
      <c r="G164" s="36"/>
      <c r="H164" s="55"/>
      <c r="I164" s="45"/>
      <c r="J164" s="45"/>
      <c r="K164" s="64" t="str">
        <f t="shared" si="33"/>
        <v/>
      </c>
      <c r="L164" s="18" t="str">
        <f t="shared" si="34"/>
        <v/>
      </c>
      <c r="M164" s="18" t="e">
        <f t="shared" si="35"/>
        <v>#VALUE!</v>
      </c>
      <c r="N164" s="18" t="e">
        <f t="shared" si="36"/>
        <v>#VALUE!</v>
      </c>
      <c r="O164" s="18" t="str">
        <f t="shared" si="37"/>
        <v/>
      </c>
      <c r="P164" s="18" t="e">
        <f t="shared" si="38"/>
        <v>#VALUE!</v>
      </c>
      <c r="Q164" s="18">
        <f t="shared" si="39"/>
        <v>0</v>
      </c>
      <c r="R164" s="18" t="e">
        <f t="shared" si="40"/>
        <v>#VALUE!</v>
      </c>
      <c r="S164" s="26" t="str">
        <f t="shared" si="41"/>
        <v>OK</v>
      </c>
      <c r="T164" s="21" t="str">
        <f>IF(V164="","",IF(Lookups!$A$16=0,"Main Site not selected",Lookups!$A$16))</f>
        <v/>
      </c>
      <c r="U164" s="21" t="str">
        <f>IF(V164="","",IF(Lookups!$A$17=0,"Main Site not selected",Lookups!$A$17))</f>
        <v/>
      </c>
      <c r="V164" s="62" t="str">
        <f t="shared" si="42"/>
        <v/>
      </c>
      <c r="W164" s="61" t="str">
        <f t="shared" si="45"/>
        <v/>
      </c>
      <c r="X164" s="61" t="str">
        <f t="shared" si="45"/>
        <v/>
      </c>
      <c r="Y164" s="62" t="str">
        <f t="shared" si="45"/>
        <v/>
      </c>
      <c r="Z164" s="62" t="str">
        <f t="shared" ref="Z164:Z195" si="46">IF(INDEX($A$4:$H$258,$AD164,Z$3)="","",INDEX($A$4:$H$258,$AD164,Z$3))</f>
        <v/>
      </c>
      <c r="AA164" s="62" t="str">
        <f t="shared" si="43"/>
        <v/>
      </c>
      <c r="AB164" s="62" t="str">
        <f>IFERROR(IF(V164&lt;&gt;"",IF(AA164&lt;&gt;"",VLOOKUP(AA164,'big site list'!$B$2:$C$343,2,FALSE),""),""),Preplist!$F$21)</f>
        <v/>
      </c>
      <c r="AD164" s="42">
        <v>161</v>
      </c>
      <c r="AH164" s="42" t="str">
        <f>IF(V164&lt;&gt;"",AND($W164&gt;=DATEVALUE("01/01/1920"),$W164&lt;Lookups!$A$10),"")</f>
        <v/>
      </c>
      <c r="AI164" s="42" t="str">
        <f>IF(V164&lt;&gt;"",AND($X164&gt;=DATEVALUE("01/01/2020"),$X164&lt;=Lookups!$A$10),"")</f>
        <v/>
      </c>
      <c r="AJ164" s="42" t="str">
        <f>IF(V164&lt;&gt;"",IFERROR(VLOOKUP(Y164,Lookups!$A$2:$A$6,1,FALSE),FALSE),"")</f>
        <v/>
      </c>
      <c r="AK164" s="42" t="b">
        <f t="shared" si="44"/>
        <v>1</v>
      </c>
    </row>
    <row r="165" spans="1:37" x14ac:dyDescent="0.35">
      <c r="A165" s="41"/>
      <c r="B165" s="69"/>
      <c r="C165" s="40"/>
      <c r="D165" s="71"/>
      <c r="E165" s="40"/>
      <c r="F165" s="72"/>
      <c r="G165" s="36"/>
      <c r="H165" s="55"/>
      <c r="I165" s="45"/>
      <c r="J165" s="45"/>
      <c r="K165" s="64" t="str">
        <f t="shared" si="33"/>
        <v/>
      </c>
      <c r="L165" s="18" t="str">
        <f t="shared" si="34"/>
        <v/>
      </c>
      <c r="M165" s="18" t="e">
        <f t="shared" si="35"/>
        <v>#VALUE!</v>
      </c>
      <c r="N165" s="18" t="e">
        <f t="shared" si="36"/>
        <v>#VALUE!</v>
      </c>
      <c r="O165" s="18" t="str">
        <f t="shared" si="37"/>
        <v/>
      </c>
      <c r="P165" s="18" t="e">
        <f t="shared" si="38"/>
        <v>#VALUE!</v>
      </c>
      <c r="Q165" s="18">
        <f t="shared" si="39"/>
        <v>0</v>
      </c>
      <c r="R165" s="18" t="e">
        <f t="shared" si="40"/>
        <v>#VALUE!</v>
      </c>
      <c r="S165" s="26" t="str">
        <f t="shared" si="41"/>
        <v>OK</v>
      </c>
      <c r="T165" s="21" t="str">
        <f>IF(V165="","",IF(Lookups!$A$16=0,"Main Site not selected",Lookups!$A$16))</f>
        <v/>
      </c>
      <c r="U165" s="21" t="str">
        <f>IF(V165="","",IF(Lookups!$A$17=0,"Main Site not selected",Lookups!$A$17))</f>
        <v/>
      </c>
      <c r="V165" s="62" t="str">
        <f t="shared" si="42"/>
        <v/>
      </c>
      <c r="W165" s="61" t="str">
        <f t="shared" si="45"/>
        <v/>
      </c>
      <c r="X165" s="61" t="str">
        <f t="shared" si="45"/>
        <v/>
      </c>
      <c r="Y165" s="62" t="str">
        <f t="shared" si="45"/>
        <v/>
      </c>
      <c r="Z165" s="62" t="str">
        <f t="shared" si="46"/>
        <v/>
      </c>
      <c r="AA165" s="62" t="str">
        <f t="shared" si="43"/>
        <v/>
      </c>
      <c r="AB165" s="62" t="str">
        <f>IFERROR(IF(V165&lt;&gt;"",IF(AA165&lt;&gt;"",VLOOKUP(AA165,'big site list'!$B$2:$C$343,2,FALSE),""),""),Preplist!$F$21)</f>
        <v/>
      </c>
      <c r="AD165" s="42">
        <v>162</v>
      </c>
      <c r="AH165" s="42" t="str">
        <f>IF(V165&lt;&gt;"",AND($W165&gt;=DATEVALUE("01/01/1920"),$W165&lt;Lookups!$A$10),"")</f>
        <v/>
      </c>
      <c r="AI165" s="42" t="str">
        <f>IF(V165&lt;&gt;"",AND($X165&gt;=DATEVALUE("01/01/2020"),$X165&lt;=Lookups!$A$10),"")</f>
        <v/>
      </c>
      <c r="AJ165" s="42" t="str">
        <f>IF(V165&lt;&gt;"",IFERROR(VLOOKUP(Y165,Lookups!$A$2:$A$6,1,FALSE),FALSE),"")</f>
        <v/>
      </c>
      <c r="AK165" s="42" t="b">
        <f t="shared" si="44"/>
        <v>1</v>
      </c>
    </row>
    <row r="166" spans="1:37" x14ac:dyDescent="0.35">
      <c r="A166" s="41"/>
      <c r="B166" s="69"/>
      <c r="C166" s="40"/>
      <c r="D166" s="71"/>
      <c r="E166" s="40"/>
      <c r="F166" s="72"/>
      <c r="G166" s="36"/>
      <c r="H166" s="55"/>
      <c r="I166" s="45"/>
      <c r="J166" s="45"/>
      <c r="K166" s="64" t="str">
        <f t="shared" si="33"/>
        <v/>
      </c>
      <c r="L166" s="18" t="str">
        <f t="shared" si="34"/>
        <v/>
      </c>
      <c r="M166" s="18" t="e">
        <f t="shared" si="35"/>
        <v>#VALUE!</v>
      </c>
      <c r="N166" s="18" t="e">
        <f t="shared" si="36"/>
        <v>#VALUE!</v>
      </c>
      <c r="O166" s="18" t="str">
        <f t="shared" si="37"/>
        <v/>
      </c>
      <c r="P166" s="18" t="e">
        <f t="shared" si="38"/>
        <v>#VALUE!</v>
      </c>
      <c r="Q166" s="18">
        <f t="shared" si="39"/>
        <v>0</v>
      </c>
      <c r="R166" s="18" t="e">
        <f t="shared" si="40"/>
        <v>#VALUE!</v>
      </c>
      <c r="S166" s="26" t="str">
        <f t="shared" si="41"/>
        <v>OK</v>
      </c>
      <c r="T166" s="21" t="str">
        <f>IF(V166="","",IF(Lookups!$A$16=0,"Main Site not selected",Lookups!$A$16))</f>
        <v/>
      </c>
      <c r="U166" s="21" t="str">
        <f>IF(V166="","",IF(Lookups!$A$17=0,"Main Site not selected",Lookups!$A$17))</f>
        <v/>
      </c>
      <c r="V166" s="62" t="str">
        <f t="shared" si="42"/>
        <v/>
      </c>
      <c r="W166" s="61" t="str">
        <f t="shared" si="45"/>
        <v/>
      </c>
      <c r="X166" s="61" t="str">
        <f t="shared" si="45"/>
        <v/>
      </c>
      <c r="Y166" s="62" t="str">
        <f t="shared" si="45"/>
        <v/>
      </c>
      <c r="Z166" s="62" t="str">
        <f t="shared" si="46"/>
        <v/>
      </c>
      <c r="AA166" s="62" t="str">
        <f t="shared" si="43"/>
        <v/>
      </c>
      <c r="AB166" s="62" t="str">
        <f>IFERROR(IF(V166&lt;&gt;"",IF(AA166&lt;&gt;"",VLOOKUP(AA166,'big site list'!$B$2:$C$343,2,FALSE),""),""),Preplist!$F$21)</f>
        <v/>
      </c>
      <c r="AD166" s="42">
        <v>163</v>
      </c>
      <c r="AH166" s="42" t="str">
        <f>IF(V166&lt;&gt;"",AND($W166&gt;=DATEVALUE("01/01/1920"),$W166&lt;Lookups!$A$10),"")</f>
        <v/>
      </c>
      <c r="AI166" s="42" t="str">
        <f>IF(V166&lt;&gt;"",AND($X166&gt;=DATEVALUE("01/01/2020"),$X166&lt;=Lookups!$A$10),"")</f>
        <v/>
      </c>
      <c r="AJ166" s="42" t="str">
        <f>IF(V166&lt;&gt;"",IFERROR(VLOOKUP(Y166,Lookups!$A$2:$A$6,1,FALSE),FALSE),"")</f>
        <v/>
      </c>
      <c r="AK166" s="42" t="b">
        <f t="shared" si="44"/>
        <v>1</v>
      </c>
    </row>
    <row r="167" spans="1:37" x14ac:dyDescent="0.35">
      <c r="A167" s="41"/>
      <c r="B167" s="69"/>
      <c r="C167" s="40"/>
      <c r="D167" s="71"/>
      <c r="E167" s="40"/>
      <c r="F167" s="72"/>
      <c r="G167" s="36"/>
      <c r="H167" s="55"/>
      <c r="I167" s="45"/>
      <c r="J167" s="45"/>
      <c r="K167" s="64" t="str">
        <f t="shared" si="33"/>
        <v/>
      </c>
      <c r="L167" s="18" t="str">
        <f t="shared" si="34"/>
        <v/>
      </c>
      <c r="M167" s="18" t="e">
        <f t="shared" si="35"/>
        <v>#VALUE!</v>
      </c>
      <c r="N167" s="18" t="e">
        <f t="shared" si="36"/>
        <v>#VALUE!</v>
      </c>
      <c r="O167" s="18" t="str">
        <f t="shared" si="37"/>
        <v/>
      </c>
      <c r="P167" s="18" t="e">
        <f t="shared" si="38"/>
        <v>#VALUE!</v>
      </c>
      <c r="Q167" s="18">
        <f t="shared" si="39"/>
        <v>0</v>
      </c>
      <c r="R167" s="18" t="e">
        <f t="shared" si="40"/>
        <v>#VALUE!</v>
      </c>
      <c r="S167" s="26" t="str">
        <f t="shared" si="41"/>
        <v>OK</v>
      </c>
      <c r="T167" s="21" t="str">
        <f>IF(V167="","",IF(Lookups!$A$16=0,"Main Site not selected",Lookups!$A$16))</f>
        <v/>
      </c>
      <c r="U167" s="21" t="str">
        <f>IF(V167="","",IF(Lookups!$A$17=0,"Main Site not selected",Lookups!$A$17))</f>
        <v/>
      </c>
      <c r="V167" s="62" t="str">
        <f t="shared" si="42"/>
        <v/>
      </c>
      <c r="W167" s="61" t="str">
        <f t="shared" si="45"/>
        <v/>
      </c>
      <c r="X167" s="61" t="str">
        <f t="shared" si="45"/>
        <v/>
      </c>
      <c r="Y167" s="62" t="str">
        <f t="shared" si="45"/>
        <v/>
      </c>
      <c r="Z167" s="62" t="str">
        <f t="shared" si="46"/>
        <v/>
      </c>
      <c r="AA167" s="62" t="str">
        <f t="shared" si="43"/>
        <v/>
      </c>
      <c r="AB167" s="62" t="str">
        <f>IFERROR(IF(V167&lt;&gt;"",IF(AA167&lt;&gt;"",VLOOKUP(AA167,'big site list'!$B$2:$C$343,2,FALSE),""),""),Preplist!$F$21)</f>
        <v/>
      </c>
      <c r="AD167" s="42">
        <v>164</v>
      </c>
      <c r="AH167" s="42" t="str">
        <f>IF(V167&lt;&gt;"",AND($W167&gt;=DATEVALUE("01/01/1920"),$W167&lt;Lookups!$A$10),"")</f>
        <v/>
      </c>
      <c r="AI167" s="42" t="str">
        <f>IF(V167&lt;&gt;"",AND($X167&gt;=DATEVALUE("01/01/2020"),$X167&lt;=Lookups!$A$10),"")</f>
        <v/>
      </c>
      <c r="AJ167" s="42" t="str">
        <f>IF(V167&lt;&gt;"",IFERROR(VLOOKUP(Y167,Lookups!$A$2:$A$6,1,FALSE),FALSE),"")</f>
        <v/>
      </c>
      <c r="AK167" s="42" t="b">
        <f t="shared" si="44"/>
        <v>1</v>
      </c>
    </row>
    <row r="168" spans="1:37" x14ac:dyDescent="0.35">
      <c r="A168" s="41"/>
      <c r="B168" s="69"/>
      <c r="C168" s="40"/>
      <c r="D168" s="71"/>
      <c r="E168" s="40"/>
      <c r="F168" s="72"/>
      <c r="G168" s="36"/>
      <c r="H168" s="55"/>
      <c r="I168" s="45"/>
      <c r="J168" s="45"/>
      <c r="K168" s="64" t="str">
        <f t="shared" si="33"/>
        <v/>
      </c>
      <c r="L168" s="18" t="str">
        <f t="shared" si="34"/>
        <v/>
      </c>
      <c r="M168" s="18" t="e">
        <f t="shared" si="35"/>
        <v>#VALUE!</v>
      </c>
      <c r="N168" s="18" t="e">
        <f t="shared" si="36"/>
        <v>#VALUE!</v>
      </c>
      <c r="O168" s="18" t="str">
        <f t="shared" si="37"/>
        <v/>
      </c>
      <c r="P168" s="18" t="e">
        <f t="shared" si="38"/>
        <v>#VALUE!</v>
      </c>
      <c r="Q168" s="18">
        <f t="shared" si="39"/>
        <v>0</v>
      </c>
      <c r="R168" s="18" t="e">
        <f t="shared" si="40"/>
        <v>#VALUE!</v>
      </c>
      <c r="S168" s="26" t="str">
        <f t="shared" si="41"/>
        <v>OK</v>
      </c>
      <c r="T168" s="21" t="str">
        <f>IF(V168="","",IF(Lookups!$A$16=0,"Main Site not selected",Lookups!$A$16))</f>
        <v/>
      </c>
      <c r="U168" s="21" t="str">
        <f>IF(V168="","",IF(Lookups!$A$17=0,"Main Site not selected",Lookups!$A$17))</f>
        <v/>
      </c>
      <c r="V168" s="62" t="str">
        <f t="shared" si="42"/>
        <v/>
      </c>
      <c r="W168" s="61" t="str">
        <f t="shared" ref="W168:Y187" si="47">IF(INDEX($A$4:$H$258,$AD168,W$3)="","",INDEX($A$4:$H$258,$AD168,W$3))</f>
        <v/>
      </c>
      <c r="X168" s="61" t="str">
        <f t="shared" si="47"/>
        <v/>
      </c>
      <c r="Y168" s="62" t="str">
        <f t="shared" si="47"/>
        <v/>
      </c>
      <c r="Z168" s="62" t="str">
        <f t="shared" si="46"/>
        <v/>
      </c>
      <c r="AA168" s="62" t="str">
        <f t="shared" si="43"/>
        <v/>
      </c>
      <c r="AB168" s="62" t="str">
        <f>IFERROR(IF(V168&lt;&gt;"",IF(AA168&lt;&gt;"",VLOOKUP(AA168,'big site list'!$B$2:$C$343,2,FALSE),""),""),Preplist!$F$21)</f>
        <v/>
      </c>
      <c r="AD168" s="42">
        <v>165</v>
      </c>
      <c r="AH168" s="42" t="str">
        <f>IF(V168&lt;&gt;"",AND($W168&gt;=DATEVALUE("01/01/1920"),$W168&lt;Lookups!$A$10),"")</f>
        <v/>
      </c>
      <c r="AI168" s="42" t="str">
        <f>IF(V168&lt;&gt;"",AND($X168&gt;=DATEVALUE("01/01/2020"),$X168&lt;=Lookups!$A$10),"")</f>
        <v/>
      </c>
      <c r="AJ168" s="42" t="str">
        <f>IF(V168&lt;&gt;"",IFERROR(VLOOKUP(Y168,Lookups!$A$2:$A$6,1,FALSE),FALSE),"")</f>
        <v/>
      </c>
      <c r="AK168" s="42" t="b">
        <f t="shared" si="44"/>
        <v>1</v>
      </c>
    </row>
    <row r="169" spans="1:37" x14ac:dyDescent="0.35">
      <c r="A169" s="41"/>
      <c r="B169" s="69"/>
      <c r="C169" s="40"/>
      <c r="D169" s="71"/>
      <c r="E169" s="40"/>
      <c r="F169" s="72"/>
      <c r="G169" s="36"/>
      <c r="H169" s="55"/>
      <c r="I169" s="45"/>
      <c r="J169" s="45"/>
      <c r="K169" s="64" t="str">
        <f t="shared" si="33"/>
        <v/>
      </c>
      <c r="L169" s="18" t="str">
        <f t="shared" si="34"/>
        <v/>
      </c>
      <c r="M169" s="18" t="e">
        <f t="shared" si="35"/>
        <v>#VALUE!</v>
      </c>
      <c r="N169" s="18" t="e">
        <f t="shared" si="36"/>
        <v>#VALUE!</v>
      </c>
      <c r="O169" s="18" t="str">
        <f t="shared" si="37"/>
        <v/>
      </c>
      <c r="P169" s="18" t="e">
        <f t="shared" si="38"/>
        <v>#VALUE!</v>
      </c>
      <c r="Q169" s="18">
        <f t="shared" si="39"/>
        <v>0</v>
      </c>
      <c r="R169" s="18" t="e">
        <f t="shared" si="40"/>
        <v>#VALUE!</v>
      </c>
      <c r="S169" s="26" t="str">
        <f t="shared" si="41"/>
        <v>OK</v>
      </c>
      <c r="T169" s="21" t="str">
        <f>IF(V169="","",IF(Lookups!$A$16=0,"Main Site not selected",Lookups!$A$16))</f>
        <v/>
      </c>
      <c r="U169" s="21" t="str">
        <f>IF(V169="","",IF(Lookups!$A$17=0,"Main Site not selected",Lookups!$A$17))</f>
        <v/>
      </c>
      <c r="V169" s="62" t="str">
        <f t="shared" si="42"/>
        <v/>
      </c>
      <c r="W169" s="61" t="str">
        <f t="shared" si="47"/>
        <v/>
      </c>
      <c r="X169" s="61" t="str">
        <f t="shared" si="47"/>
        <v/>
      </c>
      <c r="Y169" s="62" t="str">
        <f t="shared" si="47"/>
        <v/>
      </c>
      <c r="Z169" s="62" t="str">
        <f t="shared" si="46"/>
        <v/>
      </c>
      <c r="AA169" s="62" t="str">
        <f t="shared" si="43"/>
        <v/>
      </c>
      <c r="AB169" s="62" t="str">
        <f>IFERROR(IF(V169&lt;&gt;"",IF(AA169&lt;&gt;"",VLOOKUP(AA169,'big site list'!$B$2:$C$343,2,FALSE),""),""),Preplist!$F$21)</f>
        <v/>
      </c>
      <c r="AD169" s="42">
        <v>166</v>
      </c>
      <c r="AH169" s="42" t="str">
        <f>IF(V169&lt;&gt;"",AND($W169&gt;=DATEVALUE("01/01/1920"),$W169&lt;Lookups!$A$10),"")</f>
        <v/>
      </c>
      <c r="AI169" s="42" t="str">
        <f>IF(V169&lt;&gt;"",AND($X169&gt;=DATEVALUE("01/01/2020"),$X169&lt;=Lookups!$A$10),"")</f>
        <v/>
      </c>
      <c r="AJ169" s="42" t="str">
        <f>IF(V169&lt;&gt;"",IFERROR(VLOOKUP(Y169,Lookups!$A$2:$A$6,1,FALSE),FALSE),"")</f>
        <v/>
      </c>
      <c r="AK169" s="42" t="b">
        <f t="shared" si="44"/>
        <v>1</v>
      </c>
    </row>
    <row r="170" spans="1:37" x14ac:dyDescent="0.35">
      <c r="A170" s="41"/>
      <c r="B170" s="69"/>
      <c r="C170" s="40"/>
      <c r="D170" s="71"/>
      <c r="E170" s="40"/>
      <c r="F170" s="72"/>
      <c r="G170" s="36"/>
      <c r="H170" s="55"/>
      <c r="I170" s="45"/>
      <c r="J170" s="45"/>
      <c r="K170" s="64" t="str">
        <f t="shared" si="33"/>
        <v/>
      </c>
      <c r="L170" s="18" t="str">
        <f t="shared" si="34"/>
        <v/>
      </c>
      <c r="M170" s="18" t="e">
        <f t="shared" si="35"/>
        <v>#VALUE!</v>
      </c>
      <c r="N170" s="18" t="e">
        <f t="shared" si="36"/>
        <v>#VALUE!</v>
      </c>
      <c r="O170" s="18" t="str">
        <f t="shared" si="37"/>
        <v/>
      </c>
      <c r="P170" s="18" t="e">
        <f t="shared" si="38"/>
        <v>#VALUE!</v>
      </c>
      <c r="Q170" s="18">
        <f t="shared" si="39"/>
        <v>0</v>
      </c>
      <c r="R170" s="18" t="e">
        <f t="shared" si="40"/>
        <v>#VALUE!</v>
      </c>
      <c r="S170" s="26" t="str">
        <f t="shared" si="41"/>
        <v>OK</v>
      </c>
      <c r="T170" s="21" t="str">
        <f>IF(V170="","",IF(Lookups!$A$16=0,"Main Site not selected",Lookups!$A$16))</f>
        <v/>
      </c>
      <c r="U170" s="21" t="str">
        <f>IF(V170="","",IF(Lookups!$A$17=0,"Main Site not selected",Lookups!$A$17))</f>
        <v/>
      </c>
      <c r="V170" s="62" t="str">
        <f t="shared" si="42"/>
        <v/>
      </c>
      <c r="W170" s="61" t="str">
        <f t="shared" si="47"/>
        <v/>
      </c>
      <c r="X170" s="61" t="str">
        <f t="shared" si="47"/>
        <v/>
      </c>
      <c r="Y170" s="62" t="str">
        <f t="shared" si="47"/>
        <v/>
      </c>
      <c r="Z170" s="62" t="str">
        <f t="shared" si="46"/>
        <v/>
      </c>
      <c r="AA170" s="62" t="str">
        <f t="shared" si="43"/>
        <v/>
      </c>
      <c r="AB170" s="62" t="str">
        <f>IFERROR(IF(V170&lt;&gt;"",IF(AA170&lt;&gt;"",VLOOKUP(AA170,'big site list'!$B$2:$C$343,2,FALSE),""),""),Preplist!$F$21)</f>
        <v/>
      </c>
      <c r="AD170" s="42">
        <v>167</v>
      </c>
      <c r="AH170" s="42" t="str">
        <f>IF(V170&lt;&gt;"",AND($W170&gt;=DATEVALUE("01/01/1920"),$W170&lt;Lookups!$A$10),"")</f>
        <v/>
      </c>
      <c r="AI170" s="42" t="str">
        <f>IF(V170&lt;&gt;"",AND($X170&gt;=DATEVALUE("01/01/2020"),$X170&lt;=Lookups!$A$10),"")</f>
        <v/>
      </c>
      <c r="AJ170" s="42" t="str">
        <f>IF(V170&lt;&gt;"",IFERROR(VLOOKUP(Y170,Lookups!$A$2:$A$6,1,FALSE),FALSE),"")</f>
        <v/>
      </c>
      <c r="AK170" s="42" t="b">
        <f t="shared" si="44"/>
        <v>1</v>
      </c>
    </row>
    <row r="171" spans="1:37" x14ac:dyDescent="0.35">
      <c r="A171" s="41"/>
      <c r="B171" s="69"/>
      <c r="C171" s="40"/>
      <c r="D171" s="71"/>
      <c r="E171" s="40"/>
      <c r="F171" s="72"/>
      <c r="G171" s="36"/>
      <c r="H171" s="55"/>
      <c r="I171" s="45"/>
      <c r="J171" s="45"/>
      <c r="K171" s="64" t="str">
        <f t="shared" si="33"/>
        <v/>
      </c>
      <c r="L171" s="18" t="str">
        <f t="shared" si="34"/>
        <v/>
      </c>
      <c r="M171" s="18" t="e">
        <f t="shared" si="35"/>
        <v>#VALUE!</v>
      </c>
      <c r="N171" s="18" t="e">
        <f t="shared" si="36"/>
        <v>#VALUE!</v>
      </c>
      <c r="O171" s="18" t="str">
        <f t="shared" si="37"/>
        <v/>
      </c>
      <c r="P171" s="18" t="e">
        <f t="shared" si="38"/>
        <v>#VALUE!</v>
      </c>
      <c r="Q171" s="18">
        <f t="shared" si="39"/>
        <v>0</v>
      </c>
      <c r="R171" s="18" t="e">
        <f t="shared" si="40"/>
        <v>#VALUE!</v>
      </c>
      <c r="S171" s="26" t="str">
        <f t="shared" si="41"/>
        <v>OK</v>
      </c>
      <c r="T171" s="21" t="str">
        <f>IF(V171="","",IF(Lookups!$A$16=0,"Main Site not selected",Lookups!$A$16))</f>
        <v/>
      </c>
      <c r="U171" s="21" t="str">
        <f>IF(V171="","",IF(Lookups!$A$17=0,"Main Site not selected",Lookups!$A$17))</f>
        <v/>
      </c>
      <c r="V171" s="62" t="str">
        <f t="shared" si="42"/>
        <v/>
      </c>
      <c r="W171" s="61" t="str">
        <f t="shared" si="47"/>
        <v/>
      </c>
      <c r="X171" s="61" t="str">
        <f t="shared" si="47"/>
        <v/>
      </c>
      <c r="Y171" s="62" t="str">
        <f t="shared" si="47"/>
        <v/>
      </c>
      <c r="Z171" s="62" t="str">
        <f t="shared" si="46"/>
        <v/>
      </c>
      <c r="AA171" s="62" t="str">
        <f t="shared" si="43"/>
        <v/>
      </c>
      <c r="AB171" s="62" t="str">
        <f>IFERROR(IF(V171&lt;&gt;"",IF(AA171&lt;&gt;"",VLOOKUP(AA171,'big site list'!$B$2:$C$343,2,FALSE),""),""),Preplist!$F$21)</f>
        <v/>
      </c>
      <c r="AD171" s="42">
        <v>168</v>
      </c>
      <c r="AH171" s="42" t="str">
        <f>IF(V171&lt;&gt;"",AND($W171&gt;=DATEVALUE("01/01/1920"),$W171&lt;Lookups!$A$10),"")</f>
        <v/>
      </c>
      <c r="AI171" s="42" t="str">
        <f>IF(V171&lt;&gt;"",AND($X171&gt;=DATEVALUE("01/01/2020"),$X171&lt;=Lookups!$A$10),"")</f>
        <v/>
      </c>
      <c r="AJ171" s="42" t="str">
        <f>IF(V171&lt;&gt;"",IFERROR(VLOOKUP(Y171,Lookups!$A$2:$A$6,1,FALSE),FALSE),"")</f>
        <v/>
      </c>
      <c r="AK171" s="42" t="b">
        <f t="shared" si="44"/>
        <v>1</v>
      </c>
    </row>
    <row r="172" spans="1:37" x14ac:dyDescent="0.35">
      <c r="A172" s="41"/>
      <c r="B172" s="69"/>
      <c r="C172" s="40"/>
      <c r="D172" s="71"/>
      <c r="E172" s="40"/>
      <c r="F172" s="72"/>
      <c r="G172" s="36"/>
      <c r="H172" s="55"/>
      <c r="I172" s="45"/>
      <c r="J172" s="45"/>
      <c r="K172" s="64" t="str">
        <f t="shared" si="33"/>
        <v/>
      </c>
      <c r="L172" s="18" t="str">
        <f t="shared" si="34"/>
        <v/>
      </c>
      <c r="M172" s="18" t="e">
        <f t="shared" si="35"/>
        <v>#VALUE!</v>
      </c>
      <c r="N172" s="18" t="e">
        <f t="shared" si="36"/>
        <v>#VALUE!</v>
      </c>
      <c r="O172" s="18" t="str">
        <f t="shared" si="37"/>
        <v/>
      </c>
      <c r="P172" s="18" t="e">
        <f t="shared" si="38"/>
        <v>#VALUE!</v>
      </c>
      <c r="Q172" s="18">
        <f t="shared" si="39"/>
        <v>0</v>
      </c>
      <c r="R172" s="18" t="e">
        <f t="shared" si="40"/>
        <v>#VALUE!</v>
      </c>
      <c r="S172" s="26" t="str">
        <f t="shared" si="41"/>
        <v>OK</v>
      </c>
      <c r="T172" s="21" t="str">
        <f>IF(V172="","",IF(Lookups!$A$16=0,"Main Site not selected",Lookups!$A$16))</f>
        <v/>
      </c>
      <c r="U172" s="21" t="str">
        <f>IF(V172="","",IF(Lookups!$A$17=0,"Main Site not selected",Lookups!$A$17))</f>
        <v/>
      </c>
      <c r="V172" s="62" t="str">
        <f t="shared" si="42"/>
        <v/>
      </c>
      <c r="W172" s="61" t="str">
        <f t="shared" si="47"/>
        <v/>
      </c>
      <c r="X172" s="61" t="str">
        <f t="shared" si="47"/>
        <v/>
      </c>
      <c r="Y172" s="62" t="str">
        <f t="shared" si="47"/>
        <v/>
      </c>
      <c r="Z172" s="62" t="str">
        <f t="shared" si="46"/>
        <v/>
      </c>
      <c r="AA172" s="62" t="str">
        <f t="shared" si="43"/>
        <v/>
      </c>
      <c r="AB172" s="62" t="str">
        <f>IFERROR(IF(V172&lt;&gt;"",IF(AA172&lt;&gt;"",VLOOKUP(AA172,'big site list'!$B$2:$C$343,2,FALSE),""),""),Preplist!$F$21)</f>
        <v/>
      </c>
      <c r="AD172" s="42">
        <v>169</v>
      </c>
      <c r="AH172" s="42" t="str">
        <f>IF(V172&lt;&gt;"",AND($W172&gt;=DATEVALUE("01/01/1920"),$W172&lt;Lookups!$A$10),"")</f>
        <v/>
      </c>
      <c r="AI172" s="42" t="str">
        <f>IF(V172&lt;&gt;"",AND($X172&gt;=DATEVALUE("01/01/2020"),$X172&lt;=Lookups!$A$10),"")</f>
        <v/>
      </c>
      <c r="AJ172" s="42" t="str">
        <f>IF(V172&lt;&gt;"",IFERROR(VLOOKUP(Y172,Lookups!$A$2:$A$6,1,FALSE),FALSE),"")</f>
        <v/>
      </c>
      <c r="AK172" s="42" t="b">
        <f t="shared" si="44"/>
        <v>1</v>
      </c>
    </row>
    <row r="173" spans="1:37" x14ac:dyDescent="0.35">
      <c r="A173" s="41"/>
      <c r="B173" s="69"/>
      <c r="C173" s="40"/>
      <c r="D173" s="71"/>
      <c r="E173" s="40"/>
      <c r="F173" s="72"/>
      <c r="G173" s="36"/>
      <c r="H173" s="55"/>
      <c r="I173" s="45"/>
      <c r="J173" s="45"/>
      <c r="K173" s="64" t="str">
        <f t="shared" si="33"/>
        <v/>
      </c>
      <c r="L173" s="18" t="str">
        <f t="shared" si="34"/>
        <v/>
      </c>
      <c r="M173" s="18" t="e">
        <f t="shared" si="35"/>
        <v>#VALUE!</v>
      </c>
      <c r="N173" s="18" t="e">
        <f t="shared" si="36"/>
        <v>#VALUE!</v>
      </c>
      <c r="O173" s="18" t="str">
        <f t="shared" si="37"/>
        <v/>
      </c>
      <c r="P173" s="18" t="e">
        <f t="shared" si="38"/>
        <v>#VALUE!</v>
      </c>
      <c r="Q173" s="18">
        <f t="shared" si="39"/>
        <v>0</v>
      </c>
      <c r="R173" s="18" t="e">
        <f t="shared" si="40"/>
        <v>#VALUE!</v>
      </c>
      <c r="S173" s="26" t="str">
        <f t="shared" si="41"/>
        <v>OK</v>
      </c>
      <c r="T173" s="21" t="str">
        <f>IF(V173="","",IF(Lookups!$A$16=0,"Main Site not selected",Lookups!$A$16))</f>
        <v/>
      </c>
      <c r="U173" s="21" t="str">
        <f>IF(V173="","",IF(Lookups!$A$17=0,"Main Site not selected",Lookups!$A$17))</f>
        <v/>
      </c>
      <c r="V173" s="62" t="str">
        <f t="shared" si="42"/>
        <v/>
      </c>
      <c r="W173" s="61" t="str">
        <f t="shared" si="47"/>
        <v/>
      </c>
      <c r="X173" s="61" t="str">
        <f t="shared" si="47"/>
        <v/>
      </c>
      <c r="Y173" s="62" t="str">
        <f t="shared" si="47"/>
        <v/>
      </c>
      <c r="Z173" s="62" t="str">
        <f t="shared" si="46"/>
        <v/>
      </c>
      <c r="AA173" s="62" t="str">
        <f t="shared" si="43"/>
        <v/>
      </c>
      <c r="AB173" s="62" t="str">
        <f>IFERROR(IF(V173&lt;&gt;"",IF(AA173&lt;&gt;"",VLOOKUP(AA173,'big site list'!$B$2:$C$343,2,FALSE),""),""),Preplist!$F$21)</f>
        <v/>
      </c>
      <c r="AD173" s="42">
        <v>170</v>
      </c>
      <c r="AH173" s="42" t="str">
        <f>IF(V173&lt;&gt;"",AND($W173&gt;=DATEVALUE("01/01/1920"),$W173&lt;Lookups!$A$10),"")</f>
        <v/>
      </c>
      <c r="AI173" s="42" t="str">
        <f>IF(V173&lt;&gt;"",AND($X173&gt;=DATEVALUE("01/01/2020"),$X173&lt;=Lookups!$A$10),"")</f>
        <v/>
      </c>
      <c r="AJ173" s="42" t="str">
        <f>IF(V173&lt;&gt;"",IFERROR(VLOOKUP(Y173,Lookups!$A$2:$A$6,1,FALSE),FALSE),"")</f>
        <v/>
      </c>
      <c r="AK173" s="42" t="b">
        <f t="shared" si="44"/>
        <v>1</v>
      </c>
    </row>
    <row r="174" spans="1:37" x14ac:dyDescent="0.35">
      <c r="A174" s="41"/>
      <c r="B174" s="69"/>
      <c r="C174" s="40"/>
      <c r="D174" s="71"/>
      <c r="E174" s="40"/>
      <c r="F174" s="72"/>
      <c r="G174" s="36"/>
      <c r="H174" s="55"/>
      <c r="I174" s="45"/>
      <c r="J174" s="45"/>
      <c r="K174" s="64" t="str">
        <f t="shared" si="33"/>
        <v/>
      </c>
      <c r="L174" s="18" t="str">
        <f t="shared" si="34"/>
        <v/>
      </c>
      <c r="M174" s="18" t="e">
        <f t="shared" si="35"/>
        <v>#VALUE!</v>
      </c>
      <c r="N174" s="18" t="e">
        <f t="shared" si="36"/>
        <v>#VALUE!</v>
      </c>
      <c r="O174" s="18" t="str">
        <f t="shared" si="37"/>
        <v/>
      </c>
      <c r="P174" s="18" t="e">
        <f t="shared" si="38"/>
        <v>#VALUE!</v>
      </c>
      <c r="Q174" s="18">
        <f t="shared" si="39"/>
        <v>0</v>
      </c>
      <c r="R174" s="18" t="e">
        <f t="shared" si="40"/>
        <v>#VALUE!</v>
      </c>
      <c r="S174" s="26" t="str">
        <f t="shared" si="41"/>
        <v>OK</v>
      </c>
      <c r="T174" s="21" t="str">
        <f>IF(V174="","",IF(Lookups!$A$16=0,"Main Site not selected",Lookups!$A$16))</f>
        <v/>
      </c>
      <c r="U174" s="21" t="str">
        <f>IF(V174="","",IF(Lookups!$A$17=0,"Main Site not selected",Lookups!$A$17))</f>
        <v/>
      </c>
      <c r="V174" s="62" t="str">
        <f t="shared" si="42"/>
        <v/>
      </c>
      <c r="W174" s="61" t="str">
        <f t="shared" si="47"/>
        <v/>
      </c>
      <c r="X174" s="61" t="str">
        <f t="shared" si="47"/>
        <v/>
      </c>
      <c r="Y174" s="62" t="str">
        <f t="shared" si="47"/>
        <v/>
      </c>
      <c r="Z174" s="62" t="str">
        <f t="shared" si="46"/>
        <v/>
      </c>
      <c r="AA174" s="62" t="str">
        <f t="shared" si="43"/>
        <v/>
      </c>
      <c r="AB174" s="62" t="str">
        <f>IFERROR(IF(V174&lt;&gt;"",IF(AA174&lt;&gt;"",VLOOKUP(AA174,'big site list'!$B$2:$C$343,2,FALSE),""),""),Preplist!$F$21)</f>
        <v/>
      </c>
      <c r="AD174" s="42">
        <v>171</v>
      </c>
      <c r="AH174" s="42" t="str">
        <f>IF(V174&lt;&gt;"",AND($W174&gt;=DATEVALUE("01/01/1920"),$W174&lt;Lookups!$A$10),"")</f>
        <v/>
      </c>
      <c r="AI174" s="42" t="str">
        <f>IF(V174&lt;&gt;"",AND($X174&gt;=DATEVALUE("01/01/2020"),$X174&lt;=Lookups!$A$10),"")</f>
        <v/>
      </c>
      <c r="AJ174" s="42" t="str">
        <f>IF(V174&lt;&gt;"",IFERROR(VLOOKUP(Y174,Lookups!$A$2:$A$6,1,FALSE),FALSE),"")</f>
        <v/>
      </c>
      <c r="AK174" s="42" t="b">
        <f t="shared" si="44"/>
        <v>1</v>
      </c>
    </row>
    <row r="175" spans="1:37" x14ac:dyDescent="0.35">
      <c r="A175" s="41"/>
      <c r="B175" s="69"/>
      <c r="C175" s="40"/>
      <c r="D175" s="71"/>
      <c r="E175" s="40"/>
      <c r="F175" s="72"/>
      <c r="G175" s="36"/>
      <c r="H175" s="55"/>
      <c r="I175" s="45"/>
      <c r="J175" s="45"/>
      <c r="K175" s="64" t="str">
        <f t="shared" si="33"/>
        <v/>
      </c>
      <c r="L175" s="18" t="str">
        <f t="shared" si="34"/>
        <v/>
      </c>
      <c r="M175" s="18" t="e">
        <f t="shared" si="35"/>
        <v>#VALUE!</v>
      </c>
      <c r="N175" s="18" t="e">
        <f t="shared" si="36"/>
        <v>#VALUE!</v>
      </c>
      <c r="O175" s="18" t="str">
        <f t="shared" si="37"/>
        <v/>
      </c>
      <c r="P175" s="18" t="e">
        <f t="shared" si="38"/>
        <v>#VALUE!</v>
      </c>
      <c r="Q175" s="18">
        <f t="shared" si="39"/>
        <v>0</v>
      </c>
      <c r="R175" s="18" t="e">
        <f t="shared" si="40"/>
        <v>#VALUE!</v>
      </c>
      <c r="S175" s="26" t="str">
        <f t="shared" si="41"/>
        <v>OK</v>
      </c>
      <c r="T175" s="21" t="str">
        <f>IF(V175="","",IF(Lookups!$A$16=0,"Main Site not selected",Lookups!$A$16))</f>
        <v/>
      </c>
      <c r="U175" s="21" t="str">
        <f>IF(V175="","",IF(Lookups!$A$17=0,"Main Site not selected",Lookups!$A$17))</f>
        <v/>
      </c>
      <c r="V175" s="62" t="str">
        <f t="shared" si="42"/>
        <v/>
      </c>
      <c r="W175" s="61" t="str">
        <f t="shared" si="47"/>
        <v/>
      </c>
      <c r="X175" s="61" t="str">
        <f t="shared" si="47"/>
        <v/>
      </c>
      <c r="Y175" s="62" t="str">
        <f t="shared" si="47"/>
        <v/>
      </c>
      <c r="Z175" s="62" t="str">
        <f t="shared" si="46"/>
        <v/>
      </c>
      <c r="AA175" s="62" t="str">
        <f t="shared" si="43"/>
        <v/>
      </c>
      <c r="AB175" s="62" t="str">
        <f>IFERROR(IF(V175&lt;&gt;"",IF(AA175&lt;&gt;"",VLOOKUP(AA175,'big site list'!$B$2:$C$343,2,FALSE),""),""),Preplist!$F$21)</f>
        <v/>
      </c>
      <c r="AD175" s="42">
        <v>172</v>
      </c>
      <c r="AH175" s="42" t="str">
        <f>IF(V175&lt;&gt;"",AND($W175&gt;=DATEVALUE("01/01/1920"),$W175&lt;Lookups!$A$10),"")</f>
        <v/>
      </c>
      <c r="AI175" s="42" t="str">
        <f>IF(V175&lt;&gt;"",AND($X175&gt;=DATEVALUE("01/01/2020"),$X175&lt;=Lookups!$A$10),"")</f>
        <v/>
      </c>
      <c r="AJ175" s="42" t="str">
        <f>IF(V175&lt;&gt;"",IFERROR(VLOOKUP(Y175,Lookups!$A$2:$A$6,1,FALSE),FALSE),"")</f>
        <v/>
      </c>
      <c r="AK175" s="42" t="b">
        <f t="shared" si="44"/>
        <v>1</v>
      </c>
    </row>
    <row r="176" spans="1:37" x14ac:dyDescent="0.35">
      <c r="A176" s="41"/>
      <c r="B176" s="69"/>
      <c r="C176" s="40"/>
      <c r="D176" s="71"/>
      <c r="E176" s="40"/>
      <c r="F176" s="72"/>
      <c r="G176" s="36"/>
      <c r="H176" s="55"/>
      <c r="I176" s="45"/>
      <c r="J176" s="45"/>
      <c r="K176" s="64" t="str">
        <f t="shared" si="33"/>
        <v/>
      </c>
      <c r="L176" s="18" t="str">
        <f t="shared" si="34"/>
        <v/>
      </c>
      <c r="M176" s="18" t="e">
        <f t="shared" si="35"/>
        <v>#VALUE!</v>
      </c>
      <c r="N176" s="18" t="e">
        <f t="shared" si="36"/>
        <v>#VALUE!</v>
      </c>
      <c r="O176" s="18" t="str">
        <f t="shared" si="37"/>
        <v/>
      </c>
      <c r="P176" s="18" t="e">
        <f t="shared" si="38"/>
        <v>#VALUE!</v>
      </c>
      <c r="Q176" s="18">
        <f t="shared" si="39"/>
        <v>0</v>
      </c>
      <c r="R176" s="18" t="e">
        <f t="shared" si="40"/>
        <v>#VALUE!</v>
      </c>
      <c r="S176" s="26" t="str">
        <f t="shared" si="41"/>
        <v>OK</v>
      </c>
      <c r="T176" s="21" t="str">
        <f>IF(V176="","",IF(Lookups!$A$16=0,"Main Site not selected",Lookups!$A$16))</f>
        <v/>
      </c>
      <c r="U176" s="21" t="str">
        <f>IF(V176="","",IF(Lookups!$A$17=0,"Main Site not selected",Lookups!$A$17))</f>
        <v/>
      </c>
      <c r="V176" s="62" t="str">
        <f t="shared" si="42"/>
        <v/>
      </c>
      <c r="W176" s="61" t="str">
        <f t="shared" si="47"/>
        <v/>
      </c>
      <c r="X176" s="61" t="str">
        <f t="shared" si="47"/>
        <v/>
      </c>
      <c r="Y176" s="62" t="str">
        <f t="shared" si="47"/>
        <v/>
      </c>
      <c r="Z176" s="62" t="str">
        <f t="shared" si="46"/>
        <v/>
      </c>
      <c r="AA176" s="62" t="str">
        <f t="shared" si="43"/>
        <v/>
      </c>
      <c r="AB176" s="62" t="str">
        <f>IFERROR(IF(V176&lt;&gt;"",IF(AA176&lt;&gt;"",VLOOKUP(AA176,'big site list'!$B$2:$C$343,2,FALSE),""),""),Preplist!$F$21)</f>
        <v/>
      </c>
      <c r="AD176" s="42">
        <v>173</v>
      </c>
      <c r="AH176" s="42" t="str">
        <f>IF(V176&lt;&gt;"",AND($W176&gt;=DATEVALUE("01/01/1920"),$W176&lt;Lookups!$A$10),"")</f>
        <v/>
      </c>
      <c r="AI176" s="42" t="str">
        <f>IF(V176&lt;&gt;"",AND($X176&gt;=DATEVALUE("01/01/2020"),$X176&lt;=Lookups!$A$10),"")</f>
        <v/>
      </c>
      <c r="AJ176" s="42" t="str">
        <f>IF(V176&lt;&gt;"",IFERROR(VLOOKUP(Y176,Lookups!$A$2:$A$6,1,FALSE),FALSE),"")</f>
        <v/>
      </c>
      <c r="AK176" s="42" t="b">
        <f t="shared" si="44"/>
        <v>1</v>
      </c>
    </row>
    <row r="177" spans="1:37" x14ac:dyDescent="0.35">
      <c r="A177" s="41"/>
      <c r="B177" s="69"/>
      <c r="C177" s="40"/>
      <c r="D177" s="71"/>
      <c r="E177" s="40"/>
      <c r="F177" s="72"/>
      <c r="G177" s="36"/>
      <c r="H177" s="55"/>
      <c r="I177" s="45"/>
      <c r="J177" s="45"/>
      <c r="K177" s="64" t="str">
        <f t="shared" si="33"/>
        <v/>
      </c>
      <c r="L177" s="18" t="str">
        <f t="shared" si="34"/>
        <v/>
      </c>
      <c r="M177" s="18" t="e">
        <f t="shared" si="35"/>
        <v>#VALUE!</v>
      </c>
      <c r="N177" s="18" t="e">
        <f t="shared" si="36"/>
        <v>#VALUE!</v>
      </c>
      <c r="O177" s="18" t="str">
        <f t="shared" si="37"/>
        <v/>
      </c>
      <c r="P177" s="18" t="e">
        <f t="shared" si="38"/>
        <v>#VALUE!</v>
      </c>
      <c r="Q177" s="18">
        <f t="shared" si="39"/>
        <v>0</v>
      </c>
      <c r="R177" s="18" t="e">
        <f t="shared" si="40"/>
        <v>#VALUE!</v>
      </c>
      <c r="S177" s="26" t="str">
        <f t="shared" si="41"/>
        <v>OK</v>
      </c>
      <c r="T177" s="21" t="str">
        <f>IF(V177="","",IF(Lookups!$A$16=0,"Main Site not selected",Lookups!$A$16))</f>
        <v/>
      </c>
      <c r="U177" s="21" t="str">
        <f>IF(V177="","",IF(Lookups!$A$17=0,"Main Site not selected",Lookups!$A$17))</f>
        <v/>
      </c>
      <c r="V177" s="62" t="str">
        <f t="shared" si="42"/>
        <v/>
      </c>
      <c r="W177" s="61" t="str">
        <f t="shared" si="47"/>
        <v/>
      </c>
      <c r="X177" s="61" t="str">
        <f t="shared" si="47"/>
        <v/>
      </c>
      <c r="Y177" s="62" t="str">
        <f t="shared" si="47"/>
        <v/>
      </c>
      <c r="Z177" s="62" t="str">
        <f t="shared" si="46"/>
        <v/>
      </c>
      <c r="AA177" s="62" t="str">
        <f t="shared" si="43"/>
        <v/>
      </c>
      <c r="AB177" s="62" t="str">
        <f>IFERROR(IF(V177&lt;&gt;"",IF(AA177&lt;&gt;"",VLOOKUP(AA177,'big site list'!$B$2:$C$343,2,FALSE),""),""),Preplist!$F$21)</f>
        <v/>
      </c>
      <c r="AD177" s="42">
        <v>174</v>
      </c>
      <c r="AH177" s="42" t="str">
        <f>IF(V177&lt;&gt;"",AND($W177&gt;=DATEVALUE("01/01/1920"),$W177&lt;Lookups!$A$10),"")</f>
        <v/>
      </c>
      <c r="AI177" s="42" t="str">
        <f>IF(V177&lt;&gt;"",AND($X177&gt;=DATEVALUE("01/01/2020"),$X177&lt;=Lookups!$A$10),"")</f>
        <v/>
      </c>
      <c r="AJ177" s="42" t="str">
        <f>IF(V177&lt;&gt;"",IFERROR(VLOOKUP(Y177,Lookups!$A$2:$A$6,1,FALSE),FALSE),"")</f>
        <v/>
      </c>
      <c r="AK177" s="42" t="b">
        <f t="shared" si="44"/>
        <v>1</v>
      </c>
    </row>
    <row r="178" spans="1:37" x14ac:dyDescent="0.35">
      <c r="A178" s="41"/>
      <c r="B178" s="69"/>
      <c r="C178" s="40"/>
      <c r="D178" s="71"/>
      <c r="E178" s="40"/>
      <c r="F178" s="72"/>
      <c r="G178" s="36"/>
      <c r="H178" s="55"/>
      <c r="I178" s="45"/>
      <c r="J178" s="45"/>
      <c r="K178" s="64" t="str">
        <f t="shared" si="33"/>
        <v/>
      </c>
      <c r="L178" s="18" t="str">
        <f t="shared" si="34"/>
        <v/>
      </c>
      <c r="M178" s="18" t="e">
        <f t="shared" si="35"/>
        <v>#VALUE!</v>
      </c>
      <c r="N178" s="18" t="e">
        <f t="shared" si="36"/>
        <v>#VALUE!</v>
      </c>
      <c r="O178" s="18" t="str">
        <f t="shared" si="37"/>
        <v/>
      </c>
      <c r="P178" s="18" t="e">
        <f t="shared" si="38"/>
        <v>#VALUE!</v>
      </c>
      <c r="Q178" s="18">
        <f t="shared" si="39"/>
        <v>0</v>
      </c>
      <c r="R178" s="18" t="e">
        <f t="shared" si="40"/>
        <v>#VALUE!</v>
      </c>
      <c r="S178" s="26" t="str">
        <f t="shared" si="41"/>
        <v>OK</v>
      </c>
      <c r="T178" s="21" t="str">
        <f>IF(V178="","",IF(Lookups!$A$16=0,"Main Site not selected",Lookups!$A$16))</f>
        <v/>
      </c>
      <c r="U178" s="21" t="str">
        <f>IF(V178="","",IF(Lookups!$A$17=0,"Main Site not selected",Lookups!$A$17))</f>
        <v/>
      </c>
      <c r="V178" s="62" t="str">
        <f t="shared" si="42"/>
        <v/>
      </c>
      <c r="W178" s="61" t="str">
        <f t="shared" si="47"/>
        <v/>
      </c>
      <c r="X178" s="61" t="str">
        <f t="shared" si="47"/>
        <v/>
      </c>
      <c r="Y178" s="62" t="str">
        <f t="shared" si="47"/>
        <v/>
      </c>
      <c r="Z178" s="62" t="str">
        <f t="shared" si="46"/>
        <v/>
      </c>
      <c r="AA178" s="62" t="str">
        <f t="shared" si="43"/>
        <v/>
      </c>
      <c r="AB178" s="62" t="str">
        <f>IFERROR(IF(V178&lt;&gt;"",IF(AA178&lt;&gt;"",VLOOKUP(AA178,'big site list'!$B$2:$C$343,2,FALSE),""),""),Preplist!$F$21)</f>
        <v/>
      </c>
      <c r="AD178" s="42">
        <v>175</v>
      </c>
      <c r="AH178" s="42" t="str">
        <f>IF(V178&lt;&gt;"",AND($W178&gt;=DATEVALUE("01/01/1920"),$W178&lt;Lookups!$A$10),"")</f>
        <v/>
      </c>
      <c r="AI178" s="42" t="str">
        <f>IF(V178&lt;&gt;"",AND($X178&gt;=DATEVALUE("01/01/2020"),$X178&lt;=Lookups!$A$10),"")</f>
        <v/>
      </c>
      <c r="AJ178" s="42" t="str">
        <f>IF(V178&lt;&gt;"",IFERROR(VLOOKUP(Y178,Lookups!$A$2:$A$6,1,FALSE),FALSE),"")</f>
        <v/>
      </c>
      <c r="AK178" s="42" t="b">
        <f t="shared" si="44"/>
        <v>1</v>
      </c>
    </row>
    <row r="179" spans="1:37" x14ac:dyDescent="0.35">
      <c r="A179" s="41"/>
      <c r="B179" s="69"/>
      <c r="C179" s="40"/>
      <c r="D179" s="71"/>
      <c r="E179" s="40"/>
      <c r="F179" s="72"/>
      <c r="G179" s="36"/>
      <c r="H179" s="55"/>
      <c r="I179" s="45"/>
      <c r="J179" s="45"/>
      <c r="K179" s="64" t="str">
        <f t="shared" si="33"/>
        <v/>
      </c>
      <c r="L179" s="18" t="str">
        <f t="shared" si="34"/>
        <v/>
      </c>
      <c r="M179" s="18" t="e">
        <f t="shared" si="35"/>
        <v>#VALUE!</v>
      </c>
      <c r="N179" s="18" t="e">
        <f t="shared" si="36"/>
        <v>#VALUE!</v>
      </c>
      <c r="O179" s="18" t="str">
        <f t="shared" si="37"/>
        <v/>
      </c>
      <c r="P179" s="18" t="e">
        <f t="shared" si="38"/>
        <v>#VALUE!</v>
      </c>
      <c r="Q179" s="18">
        <f t="shared" si="39"/>
        <v>0</v>
      </c>
      <c r="R179" s="18" t="e">
        <f t="shared" si="40"/>
        <v>#VALUE!</v>
      </c>
      <c r="S179" s="26" t="str">
        <f t="shared" si="41"/>
        <v>OK</v>
      </c>
      <c r="T179" s="21" t="str">
        <f>IF(V179="","",IF(Lookups!$A$16=0,"Main Site not selected",Lookups!$A$16))</f>
        <v/>
      </c>
      <c r="U179" s="21" t="str">
        <f>IF(V179="","",IF(Lookups!$A$17=0,"Main Site not selected",Lookups!$A$17))</f>
        <v/>
      </c>
      <c r="V179" s="62" t="str">
        <f t="shared" si="42"/>
        <v/>
      </c>
      <c r="W179" s="61" t="str">
        <f t="shared" si="47"/>
        <v/>
      </c>
      <c r="X179" s="61" t="str">
        <f t="shared" si="47"/>
        <v/>
      </c>
      <c r="Y179" s="62" t="str">
        <f t="shared" si="47"/>
        <v/>
      </c>
      <c r="Z179" s="62" t="str">
        <f t="shared" si="46"/>
        <v/>
      </c>
      <c r="AA179" s="62" t="str">
        <f t="shared" si="43"/>
        <v/>
      </c>
      <c r="AB179" s="62" t="str">
        <f>IFERROR(IF(V179&lt;&gt;"",IF(AA179&lt;&gt;"",VLOOKUP(AA179,'big site list'!$B$2:$C$343,2,FALSE),""),""),Preplist!$F$21)</f>
        <v/>
      </c>
      <c r="AD179" s="42">
        <v>176</v>
      </c>
      <c r="AH179" s="42" t="str">
        <f>IF(V179&lt;&gt;"",AND($W179&gt;=DATEVALUE("01/01/1920"),$W179&lt;Lookups!$A$10),"")</f>
        <v/>
      </c>
      <c r="AI179" s="42" t="str">
        <f>IF(V179&lt;&gt;"",AND($X179&gt;=DATEVALUE("01/01/2020"),$X179&lt;=Lookups!$A$10),"")</f>
        <v/>
      </c>
      <c r="AJ179" s="42" t="str">
        <f>IF(V179&lt;&gt;"",IFERROR(VLOOKUP(Y179,Lookups!$A$2:$A$6,1,FALSE),FALSE),"")</f>
        <v/>
      </c>
      <c r="AK179" s="42" t="b">
        <f t="shared" si="44"/>
        <v>1</v>
      </c>
    </row>
    <row r="180" spans="1:37" x14ac:dyDescent="0.35">
      <c r="A180" s="41"/>
      <c r="B180" s="69"/>
      <c r="C180" s="40"/>
      <c r="D180" s="71"/>
      <c r="E180" s="40"/>
      <c r="F180" s="72"/>
      <c r="G180" s="36"/>
      <c r="H180" s="55"/>
      <c r="I180" s="45"/>
      <c r="J180" s="45"/>
      <c r="K180" s="64" t="str">
        <f t="shared" si="33"/>
        <v/>
      </c>
      <c r="L180" s="18" t="str">
        <f t="shared" si="34"/>
        <v/>
      </c>
      <c r="M180" s="18" t="e">
        <f t="shared" si="35"/>
        <v>#VALUE!</v>
      </c>
      <c r="N180" s="18" t="e">
        <f t="shared" si="36"/>
        <v>#VALUE!</v>
      </c>
      <c r="O180" s="18" t="str">
        <f t="shared" si="37"/>
        <v/>
      </c>
      <c r="P180" s="18" t="e">
        <f t="shared" si="38"/>
        <v>#VALUE!</v>
      </c>
      <c r="Q180" s="18">
        <f t="shared" si="39"/>
        <v>0</v>
      </c>
      <c r="R180" s="18" t="e">
        <f t="shared" si="40"/>
        <v>#VALUE!</v>
      </c>
      <c r="S180" s="26" t="str">
        <f t="shared" si="41"/>
        <v>OK</v>
      </c>
      <c r="T180" s="21" t="str">
        <f>IF(V180="","",IF(Lookups!$A$16=0,"Main Site not selected",Lookups!$A$16))</f>
        <v/>
      </c>
      <c r="U180" s="21" t="str">
        <f>IF(V180="","",IF(Lookups!$A$17=0,"Main Site not selected",Lookups!$A$17))</f>
        <v/>
      </c>
      <c r="V180" s="62" t="str">
        <f t="shared" si="42"/>
        <v/>
      </c>
      <c r="W180" s="61" t="str">
        <f t="shared" si="47"/>
        <v/>
      </c>
      <c r="X180" s="61" t="str">
        <f t="shared" si="47"/>
        <v/>
      </c>
      <c r="Y180" s="62" t="str">
        <f t="shared" si="47"/>
        <v/>
      </c>
      <c r="Z180" s="62" t="str">
        <f t="shared" si="46"/>
        <v/>
      </c>
      <c r="AA180" s="62" t="str">
        <f t="shared" si="43"/>
        <v/>
      </c>
      <c r="AB180" s="62" t="str">
        <f>IFERROR(IF(V180&lt;&gt;"",IF(AA180&lt;&gt;"",VLOOKUP(AA180,'big site list'!$B$2:$C$343,2,FALSE),""),""),Preplist!$F$21)</f>
        <v/>
      </c>
      <c r="AD180" s="42">
        <v>177</v>
      </c>
      <c r="AH180" s="42" t="str">
        <f>IF(V180&lt;&gt;"",AND($W180&gt;=DATEVALUE("01/01/1920"),$W180&lt;Lookups!$A$10),"")</f>
        <v/>
      </c>
      <c r="AI180" s="42" t="str">
        <f>IF(V180&lt;&gt;"",AND($X180&gt;=DATEVALUE("01/01/2020"),$X180&lt;=Lookups!$A$10),"")</f>
        <v/>
      </c>
      <c r="AJ180" s="42" t="str">
        <f>IF(V180&lt;&gt;"",IFERROR(VLOOKUP(Y180,Lookups!$A$2:$A$6,1,FALSE),FALSE),"")</f>
        <v/>
      </c>
      <c r="AK180" s="42" t="b">
        <f t="shared" si="44"/>
        <v>1</v>
      </c>
    </row>
    <row r="181" spans="1:37" x14ac:dyDescent="0.35">
      <c r="A181" s="41"/>
      <c r="B181" s="69"/>
      <c r="C181" s="40"/>
      <c r="D181" s="71"/>
      <c r="E181" s="40"/>
      <c r="F181" s="72"/>
      <c r="G181" s="36"/>
      <c r="H181" s="55"/>
      <c r="I181" s="45"/>
      <c r="J181" s="45"/>
      <c r="K181" s="64" t="str">
        <f t="shared" si="33"/>
        <v/>
      </c>
      <c r="L181" s="18" t="str">
        <f t="shared" si="34"/>
        <v/>
      </c>
      <c r="M181" s="18" t="e">
        <f t="shared" si="35"/>
        <v>#VALUE!</v>
      </c>
      <c r="N181" s="18" t="e">
        <f t="shared" si="36"/>
        <v>#VALUE!</v>
      </c>
      <c r="O181" s="18" t="str">
        <f t="shared" si="37"/>
        <v/>
      </c>
      <c r="P181" s="18" t="e">
        <f t="shared" si="38"/>
        <v>#VALUE!</v>
      </c>
      <c r="Q181" s="18">
        <f t="shared" si="39"/>
        <v>0</v>
      </c>
      <c r="R181" s="18" t="e">
        <f t="shared" si="40"/>
        <v>#VALUE!</v>
      </c>
      <c r="S181" s="26" t="str">
        <f t="shared" si="41"/>
        <v>OK</v>
      </c>
      <c r="T181" s="21" t="str">
        <f>IF(V181="","",IF(Lookups!$A$16=0,"Main Site not selected",Lookups!$A$16))</f>
        <v/>
      </c>
      <c r="U181" s="21" t="str">
        <f>IF(V181="","",IF(Lookups!$A$17=0,"Main Site not selected",Lookups!$A$17))</f>
        <v/>
      </c>
      <c r="V181" s="62" t="str">
        <f t="shared" si="42"/>
        <v/>
      </c>
      <c r="W181" s="61" t="str">
        <f t="shared" si="47"/>
        <v/>
      </c>
      <c r="X181" s="61" t="str">
        <f t="shared" si="47"/>
        <v/>
      </c>
      <c r="Y181" s="62" t="str">
        <f t="shared" si="47"/>
        <v/>
      </c>
      <c r="Z181" s="62" t="str">
        <f t="shared" si="46"/>
        <v/>
      </c>
      <c r="AA181" s="62" t="str">
        <f t="shared" si="43"/>
        <v/>
      </c>
      <c r="AB181" s="62" t="str">
        <f>IFERROR(IF(V181&lt;&gt;"",IF(AA181&lt;&gt;"",VLOOKUP(AA181,'big site list'!$B$2:$C$343,2,FALSE),""),""),Preplist!$F$21)</f>
        <v/>
      </c>
      <c r="AD181" s="42">
        <v>178</v>
      </c>
      <c r="AH181" s="42" t="str">
        <f>IF(V181&lt;&gt;"",AND($W181&gt;=DATEVALUE("01/01/1920"),$W181&lt;Lookups!$A$10),"")</f>
        <v/>
      </c>
      <c r="AI181" s="42" t="str">
        <f>IF(V181&lt;&gt;"",AND($X181&gt;=DATEVALUE("01/01/2020"),$X181&lt;=Lookups!$A$10),"")</f>
        <v/>
      </c>
      <c r="AJ181" s="42" t="str">
        <f>IF(V181&lt;&gt;"",IFERROR(VLOOKUP(Y181,Lookups!$A$2:$A$6,1,FALSE),FALSE),"")</f>
        <v/>
      </c>
      <c r="AK181" s="42" t="b">
        <f t="shared" si="44"/>
        <v>1</v>
      </c>
    </row>
    <row r="182" spans="1:37" x14ac:dyDescent="0.35">
      <c r="A182" s="41"/>
      <c r="B182" s="69"/>
      <c r="C182" s="40"/>
      <c r="D182" s="71"/>
      <c r="E182" s="40"/>
      <c r="F182" s="72"/>
      <c r="G182" s="36"/>
      <c r="H182" s="55"/>
      <c r="I182" s="45"/>
      <c r="J182" s="45"/>
      <c r="K182" s="64" t="str">
        <f t="shared" si="33"/>
        <v/>
      </c>
      <c r="L182" s="18" t="str">
        <f t="shared" si="34"/>
        <v/>
      </c>
      <c r="M182" s="18" t="e">
        <f t="shared" si="35"/>
        <v>#VALUE!</v>
      </c>
      <c r="N182" s="18" t="e">
        <f t="shared" si="36"/>
        <v>#VALUE!</v>
      </c>
      <c r="O182" s="18" t="str">
        <f t="shared" si="37"/>
        <v/>
      </c>
      <c r="P182" s="18" t="e">
        <f t="shared" si="38"/>
        <v>#VALUE!</v>
      </c>
      <c r="Q182" s="18">
        <f t="shared" si="39"/>
        <v>0</v>
      </c>
      <c r="R182" s="18" t="e">
        <f t="shared" si="40"/>
        <v>#VALUE!</v>
      </c>
      <c r="S182" s="26" t="str">
        <f t="shared" si="41"/>
        <v>OK</v>
      </c>
      <c r="T182" s="21" t="str">
        <f>IF(V182="","",IF(Lookups!$A$16=0,"Main Site not selected",Lookups!$A$16))</f>
        <v/>
      </c>
      <c r="U182" s="21" t="str">
        <f>IF(V182="","",IF(Lookups!$A$17=0,"Main Site not selected",Lookups!$A$17))</f>
        <v/>
      </c>
      <c r="V182" s="62" t="str">
        <f t="shared" si="42"/>
        <v/>
      </c>
      <c r="W182" s="61" t="str">
        <f t="shared" si="47"/>
        <v/>
      </c>
      <c r="X182" s="61" t="str">
        <f t="shared" si="47"/>
        <v/>
      </c>
      <c r="Y182" s="62" t="str">
        <f t="shared" si="47"/>
        <v/>
      </c>
      <c r="Z182" s="62" t="str">
        <f t="shared" si="46"/>
        <v/>
      </c>
      <c r="AA182" s="62" t="str">
        <f t="shared" si="43"/>
        <v/>
      </c>
      <c r="AB182" s="62" t="str">
        <f>IFERROR(IF(V182&lt;&gt;"",IF(AA182&lt;&gt;"",VLOOKUP(AA182,'big site list'!$B$2:$C$343,2,FALSE),""),""),Preplist!$F$21)</f>
        <v/>
      </c>
      <c r="AD182" s="42">
        <v>179</v>
      </c>
      <c r="AH182" s="42" t="str">
        <f>IF(V182&lt;&gt;"",AND($W182&gt;=DATEVALUE("01/01/1920"),$W182&lt;Lookups!$A$10),"")</f>
        <v/>
      </c>
      <c r="AI182" s="42" t="str">
        <f>IF(V182&lt;&gt;"",AND($X182&gt;=DATEVALUE("01/01/2020"),$X182&lt;=Lookups!$A$10),"")</f>
        <v/>
      </c>
      <c r="AJ182" s="42" t="str">
        <f>IF(V182&lt;&gt;"",IFERROR(VLOOKUP(Y182,Lookups!$A$2:$A$6,1,FALSE),FALSE),"")</f>
        <v/>
      </c>
      <c r="AK182" s="42" t="b">
        <f t="shared" si="44"/>
        <v>1</v>
      </c>
    </row>
    <row r="183" spans="1:37" x14ac:dyDescent="0.35">
      <c r="A183" s="41"/>
      <c r="B183" s="69"/>
      <c r="C183" s="40"/>
      <c r="D183" s="71"/>
      <c r="E183" s="40"/>
      <c r="F183" s="72"/>
      <c r="G183" s="36"/>
      <c r="H183" s="55"/>
      <c r="I183" s="45"/>
      <c r="J183" s="45"/>
      <c r="K183" s="64" t="str">
        <f t="shared" si="33"/>
        <v/>
      </c>
      <c r="L183" s="18" t="str">
        <f t="shared" si="34"/>
        <v/>
      </c>
      <c r="M183" s="18" t="e">
        <f t="shared" si="35"/>
        <v>#VALUE!</v>
      </c>
      <c r="N183" s="18" t="e">
        <f t="shared" si="36"/>
        <v>#VALUE!</v>
      </c>
      <c r="O183" s="18" t="str">
        <f t="shared" si="37"/>
        <v/>
      </c>
      <c r="P183" s="18" t="e">
        <f t="shared" si="38"/>
        <v>#VALUE!</v>
      </c>
      <c r="Q183" s="18">
        <f t="shared" si="39"/>
        <v>0</v>
      </c>
      <c r="R183" s="18" t="e">
        <f t="shared" si="40"/>
        <v>#VALUE!</v>
      </c>
      <c r="S183" s="26" t="str">
        <f t="shared" si="41"/>
        <v>OK</v>
      </c>
      <c r="T183" s="21" t="str">
        <f>IF(V183="","",IF(Lookups!$A$16=0,"Main Site not selected",Lookups!$A$16))</f>
        <v/>
      </c>
      <c r="U183" s="21" t="str">
        <f>IF(V183="","",IF(Lookups!$A$17=0,"Main Site not selected",Lookups!$A$17))</f>
        <v/>
      </c>
      <c r="V183" s="62" t="str">
        <f t="shared" si="42"/>
        <v/>
      </c>
      <c r="W183" s="61" t="str">
        <f t="shared" si="47"/>
        <v/>
      </c>
      <c r="X183" s="61" t="str">
        <f t="shared" si="47"/>
        <v/>
      </c>
      <c r="Y183" s="62" t="str">
        <f t="shared" si="47"/>
        <v/>
      </c>
      <c r="Z183" s="62" t="str">
        <f t="shared" si="46"/>
        <v/>
      </c>
      <c r="AA183" s="62" t="str">
        <f t="shared" si="43"/>
        <v/>
      </c>
      <c r="AB183" s="62" t="str">
        <f>IFERROR(IF(V183&lt;&gt;"",IF(AA183&lt;&gt;"",VLOOKUP(AA183,'big site list'!$B$2:$C$343,2,FALSE),""),""),Preplist!$F$21)</f>
        <v/>
      </c>
      <c r="AD183" s="42">
        <v>180</v>
      </c>
      <c r="AH183" s="42" t="str">
        <f>IF(V183&lt;&gt;"",AND($W183&gt;=DATEVALUE("01/01/1920"),$W183&lt;Lookups!$A$10),"")</f>
        <v/>
      </c>
      <c r="AI183" s="42" t="str">
        <f>IF(V183&lt;&gt;"",AND($X183&gt;=DATEVALUE("01/01/2020"),$X183&lt;=Lookups!$A$10),"")</f>
        <v/>
      </c>
      <c r="AJ183" s="42" t="str">
        <f>IF(V183&lt;&gt;"",IFERROR(VLOOKUP(Y183,Lookups!$A$2:$A$6,1,FALSE),FALSE),"")</f>
        <v/>
      </c>
      <c r="AK183" s="42" t="b">
        <f t="shared" si="44"/>
        <v>1</v>
      </c>
    </row>
    <row r="184" spans="1:37" x14ac:dyDescent="0.35">
      <c r="A184" s="41"/>
      <c r="B184" s="69"/>
      <c r="C184" s="40"/>
      <c r="D184" s="71"/>
      <c r="E184" s="40"/>
      <c r="F184" s="72"/>
      <c r="G184" s="36"/>
      <c r="H184" s="55"/>
      <c r="I184" s="45"/>
      <c r="J184" s="45"/>
      <c r="K184" s="64" t="str">
        <f t="shared" si="33"/>
        <v/>
      </c>
      <c r="L184" s="18" t="str">
        <f t="shared" si="34"/>
        <v/>
      </c>
      <c r="M184" s="18" t="e">
        <f t="shared" si="35"/>
        <v>#VALUE!</v>
      </c>
      <c r="N184" s="18" t="e">
        <f t="shared" si="36"/>
        <v>#VALUE!</v>
      </c>
      <c r="O184" s="18" t="str">
        <f t="shared" si="37"/>
        <v/>
      </c>
      <c r="P184" s="18" t="e">
        <f t="shared" si="38"/>
        <v>#VALUE!</v>
      </c>
      <c r="Q184" s="18">
        <f t="shared" si="39"/>
        <v>0</v>
      </c>
      <c r="R184" s="18" t="e">
        <f t="shared" si="40"/>
        <v>#VALUE!</v>
      </c>
      <c r="S184" s="26" t="str">
        <f t="shared" si="41"/>
        <v>OK</v>
      </c>
      <c r="T184" s="21" t="str">
        <f>IF(V184="","",IF(Lookups!$A$16=0,"Main Site not selected",Lookups!$A$16))</f>
        <v/>
      </c>
      <c r="U184" s="21" t="str">
        <f>IF(V184="","",IF(Lookups!$A$17=0,"Main Site not selected",Lookups!$A$17))</f>
        <v/>
      </c>
      <c r="V184" s="62" t="str">
        <f t="shared" si="42"/>
        <v/>
      </c>
      <c r="W184" s="61" t="str">
        <f t="shared" si="47"/>
        <v/>
      </c>
      <c r="X184" s="61" t="str">
        <f t="shared" si="47"/>
        <v/>
      </c>
      <c r="Y184" s="62" t="str">
        <f t="shared" si="47"/>
        <v/>
      </c>
      <c r="Z184" s="62" t="str">
        <f t="shared" si="46"/>
        <v/>
      </c>
      <c r="AA184" s="62" t="str">
        <f t="shared" si="43"/>
        <v/>
      </c>
      <c r="AB184" s="62" t="str">
        <f>IFERROR(IF(V184&lt;&gt;"",IF(AA184&lt;&gt;"",VLOOKUP(AA184,'big site list'!$B$2:$C$343,2,FALSE),""),""),Preplist!$F$21)</f>
        <v/>
      </c>
      <c r="AD184" s="42">
        <v>181</v>
      </c>
      <c r="AH184" s="42" t="str">
        <f>IF(V184&lt;&gt;"",AND($W184&gt;=DATEVALUE("01/01/1920"),$W184&lt;Lookups!$A$10),"")</f>
        <v/>
      </c>
      <c r="AI184" s="42" t="str">
        <f>IF(V184&lt;&gt;"",AND($X184&gt;=DATEVALUE("01/01/2020"),$X184&lt;=Lookups!$A$10),"")</f>
        <v/>
      </c>
      <c r="AJ184" s="42" t="str">
        <f>IF(V184&lt;&gt;"",IFERROR(VLOOKUP(Y184,Lookups!$A$2:$A$6,1,FALSE),FALSE),"")</f>
        <v/>
      </c>
      <c r="AK184" s="42" t="b">
        <f t="shared" si="44"/>
        <v>1</v>
      </c>
    </row>
    <row r="185" spans="1:37" x14ac:dyDescent="0.35">
      <c r="A185" s="41"/>
      <c r="B185" s="69"/>
      <c r="C185" s="40"/>
      <c r="D185" s="71"/>
      <c r="E185" s="40"/>
      <c r="F185" s="72"/>
      <c r="G185" s="36"/>
      <c r="H185" s="55"/>
      <c r="I185" s="45"/>
      <c r="J185" s="45"/>
      <c r="K185" s="64" t="str">
        <f t="shared" si="33"/>
        <v/>
      </c>
      <c r="L185" s="18" t="str">
        <f t="shared" si="34"/>
        <v/>
      </c>
      <c r="M185" s="18" t="e">
        <f t="shared" si="35"/>
        <v>#VALUE!</v>
      </c>
      <c r="N185" s="18" t="e">
        <f t="shared" si="36"/>
        <v>#VALUE!</v>
      </c>
      <c r="O185" s="18" t="str">
        <f t="shared" si="37"/>
        <v/>
      </c>
      <c r="P185" s="18" t="e">
        <f t="shared" si="38"/>
        <v>#VALUE!</v>
      </c>
      <c r="Q185" s="18">
        <f t="shared" si="39"/>
        <v>0</v>
      </c>
      <c r="R185" s="18" t="e">
        <f t="shared" si="40"/>
        <v>#VALUE!</v>
      </c>
      <c r="S185" s="26" t="str">
        <f t="shared" si="41"/>
        <v>OK</v>
      </c>
      <c r="T185" s="21" t="str">
        <f>IF(V185="","",IF(Lookups!$A$16=0,"Main Site not selected",Lookups!$A$16))</f>
        <v/>
      </c>
      <c r="U185" s="21" t="str">
        <f>IF(V185="","",IF(Lookups!$A$17=0,"Main Site not selected",Lookups!$A$17))</f>
        <v/>
      </c>
      <c r="V185" s="62" t="str">
        <f t="shared" si="42"/>
        <v/>
      </c>
      <c r="W185" s="61" t="str">
        <f t="shared" si="47"/>
        <v/>
      </c>
      <c r="X185" s="61" t="str">
        <f t="shared" si="47"/>
        <v/>
      </c>
      <c r="Y185" s="62" t="str">
        <f t="shared" si="47"/>
        <v/>
      </c>
      <c r="Z185" s="62" t="str">
        <f t="shared" si="46"/>
        <v/>
      </c>
      <c r="AA185" s="62" t="str">
        <f t="shared" si="43"/>
        <v/>
      </c>
      <c r="AB185" s="62" t="str">
        <f>IFERROR(IF(V185&lt;&gt;"",IF(AA185&lt;&gt;"",VLOOKUP(AA185,'big site list'!$B$2:$C$343,2,FALSE),""),""),Preplist!$F$21)</f>
        <v/>
      </c>
      <c r="AD185" s="42">
        <v>182</v>
      </c>
      <c r="AH185" s="42" t="str">
        <f>IF(V185&lt;&gt;"",AND($W185&gt;=DATEVALUE("01/01/1920"),$W185&lt;Lookups!$A$10),"")</f>
        <v/>
      </c>
      <c r="AI185" s="42" t="str">
        <f>IF(V185&lt;&gt;"",AND($X185&gt;=DATEVALUE("01/01/2020"),$X185&lt;=Lookups!$A$10),"")</f>
        <v/>
      </c>
      <c r="AJ185" s="42" t="str">
        <f>IF(V185&lt;&gt;"",IFERROR(VLOOKUP(Y185,Lookups!$A$2:$A$6,1,FALSE),FALSE),"")</f>
        <v/>
      </c>
      <c r="AK185" s="42" t="b">
        <f t="shared" si="44"/>
        <v>1</v>
      </c>
    </row>
    <row r="186" spans="1:37" x14ac:dyDescent="0.35">
      <c r="A186" s="41"/>
      <c r="B186" s="69"/>
      <c r="C186" s="40"/>
      <c r="D186" s="71"/>
      <c r="E186" s="40"/>
      <c r="F186" s="72"/>
      <c r="G186" s="36"/>
      <c r="H186" s="55"/>
      <c r="I186" s="45"/>
      <c r="J186" s="45"/>
      <c r="K186" s="64" t="str">
        <f t="shared" si="33"/>
        <v/>
      </c>
      <c r="L186" s="18" t="str">
        <f t="shared" si="34"/>
        <v/>
      </c>
      <c r="M186" s="18" t="e">
        <f t="shared" si="35"/>
        <v>#VALUE!</v>
      </c>
      <c r="N186" s="18" t="e">
        <f t="shared" si="36"/>
        <v>#VALUE!</v>
      </c>
      <c r="O186" s="18" t="str">
        <f t="shared" si="37"/>
        <v/>
      </c>
      <c r="P186" s="18" t="e">
        <f t="shared" si="38"/>
        <v>#VALUE!</v>
      </c>
      <c r="Q186" s="18">
        <f t="shared" si="39"/>
        <v>0</v>
      </c>
      <c r="R186" s="18" t="e">
        <f t="shared" si="40"/>
        <v>#VALUE!</v>
      </c>
      <c r="S186" s="26" t="str">
        <f t="shared" si="41"/>
        <v>OK</v>
      </c>
      <c r="T186" s="21" t="str">
        <f>IF(V186="","",IF(Lookups!$A$16=0,"Main Site not selected",Lookups!$A$16))</f>
        <v/>
      </c>
      <c r="U186" s="21" t="str">
        <f>IF(V186="","",IF(Lookups!$A$17=0,"Main Site not selected",Lookups!$A$17))</f>
        <v/>
      </c>
      <c r="V186" s="62" t="str">
        <f t="shared" si="42"/>
        <v/>
      </c>
      <c r="W186" s="61" t="str">
        <f t="shared" si="47"/>
        <v/>
      </c>
      <c r="X186" s="61" t="str">
        <f t="shared" si="47"/>
        <v/>
      </c>
      <c r="Y186" s="62" t="str">
        <f t="shared" si="47"/>
        <v/>
      </c>
      <c r="Z186" s="62" t="str">
        <f t="shared" si="46"/>
        <v/>
      </c>
      <c r="AA186" s="62" t="str">
        <f t="shared" si="43"/>
        <v/>
      </c>
      <c r="AB186" s="62" t="str">
        <f>IFERROR(IF(V186&lt;&gt;"",IF(AA186&lt;&gt;"",VLOOKUP(AA186,'big site list'!$B$2:$C$343,2,FALSE),""),""),Preplist!$F$21)</f>
        <v/>
      </c>
      <c r="AD186" s="42">
        <v>183</v>
      </c>
      <c r="AH186" s="42" t="str">
        <f>IF(V186&lt;&gt;"",AND($W186&gt;=DATEVALUE("01/01/1920"),$W186&lt;Lookups!$A$10),"")</f>
        <v/>
      </c>
      <c r="AI186" s="42" t="str">
        <f>IF(V186&lt;&gt;"",AND($X186&gt;=DATEVALUE("01/01/2020"),$X186&lt;=Lookups!$A$10),"")</f>
        <v/>
      </c>
      <c r="AJ186" s="42" t="str">
        <f>IF(V186&lt;&gt;"",IFERROR(VLOOKUP(Y186,Lookups!$A$2:$A$6,1,FALSE),FALSE),"")</f>
        <v/>
      </c>
      <c r="AK186" s="42" t="b">
        <f t="shared" si="44"/>
        <v>1</v>
      </c>
    </row>
    <row r="187" spans="1:37" x14ac:dyDescent="0.35">
      <c r="A187" s="41"/>
      <c r="B187" s="69"/>
      <c r="C187" s="40"/>
      <c r="D187" s="71"/>
      <c r="E187" s="40"/>
      <c r="F187" s="72"/>
      <c r="G187" s="36"/>
      <c r="H187" s="55"/>
      <c r="I187" s="45"/>
      <c r="J187" s="45"/>
      <c r="K187" s="64" t="str">
        <f t="shared" si="33"/>
        <v/>
      </c>
      <c r="L187" s="18" t="str">
        <f t="shared" si="34"/>
        <v/>
      </c>
      <c r="M187" s="18" t="e">
        <f t="shared" si="35"/>
        <v>#VALUE!</v>
      </c>
      <c r="N187" s="18" t="e">
        <f t="shared" si="36"/>
        <v>#VALUE!</v>
      </c>
      <c r="O187" s="18" t="str">
        <f t="shared" si="37"/>
        <v/>
      </c>
      <c r="P187" s="18" t="e">
        <f t="shared" si="38"/>
        <v>#VALUE!</v>
      </c>
      <c r="Q187" s="18">
        <f t="shared" si="39"/>
        <v>0</v>
      </c>
      <c r="R187" s="18" t="e">
        <f t="shared" si="40"/>
        <v>#VALUE!</v>
      </c>
      <c r="S187" s="26" t="str">
        <f t="shared" si="41"/>
        <v>OK</v>
      </c>
      <c r="T187" s="21" t="str">
        <f>IF(V187="","",IF(Lookups!$A$16=0,"Main Site not selected",Lookups!$A$16))</f>
        <v/>
      </c>
      <c r="U187" s="21" t="str">
        <f>IF(V187="","",IF(Lookups!$A$17=0,"Main Site not selected",Lookups!$A$17))</f>
        <v/>
      </c>
      <c r="V187" s="62" t="str">
        <f t="shared" si="42"/>
        <v/>
      </c>
      <c r="W187" s="61" t="str">
        <f t="shared" si="47"/>
        <v/>
      </c>
      <c r="X187" s="61" t="str">
        <f t="shared" si="47"/>
        <v/>
      </c>
      <c r="Y187" s="62" t="str">
        <f t="shared" si="47"/>
        <v/>
      </c>
      <c r="Z187" s="62" t="str">
        <f t="shared" si="46"/>
        <v/>
      </c>
      <c r="AA187" s="62" t="str">
        <f t="shared" si="43"/>
        <v/>
      </c>
      <c r="AB187" s="62" t="str">
        <f>IFERROR(IF(V187&lt;&gt;"",IF(AA187&lt;&gt;"",VLOOKUP(AA187,'big site list'!$B$2:$C$343,2,FALSE),""),""),Preplist!$F$21)</f>
        <v/>
      </c>
      <c r="AD187" s="42">
        <v>184</v>
      </c>
      <c r="AH187" s="42" t="str">
        <f>IF(V187&lt;&gt;"",AND($W187&gt;=DATEVALUE("01/01/1920"),$W187&lt;Lookups!$A$10),"")</f>
        <v/>
      </c>
      <c r="AI187" s="42" t="str">
        <f>IF(V187&lt;&gt;"",AND($X187&gt;=DATEVALUE("01/01/2020"),$X187&lt;=Lookups!$A$10),"")</f>
        <v/>
      </c>
      <c r="AJ187" s="42" t="str">
        <f>IF(V187&lt;&gt;"",IFERROR(VLOOKUP(Y187,Lookups!$A$2:$A$6,1,FALSE),FALSE),"")</f>
        <v/>
      </c>
      <c r="AK187" s="42" t="b">
        <f t="shared" si="44"/>
        <v>1</v>
      </c>
    </row>
    <row r="188" spans="1:37" x14ac:dyDescent="0.35">
      <c r="A188" s="41"/>
      <c r="B188" s="69"/>
      <c r="C188" s="40"/>
      <c r="D188" s="71"/>
      <c r="E188" s="40"/>
      <c r="F188" s="72"/>
      <c r="G188" s="36"/>
      <c r="H188" s="55"/>
      <c r="I188" s="45"/>
      <c r="J188" s="45"/>
      <c r="K188" s="64" t="str">
        <f t="shared" si="33"/>
        <v/>
      </c>
      <c r="L188" s="18" t="str">
        <f t="shared" si="34"/>
        <v/>
      </c>
      <c r="M188" s="18" t="e">
        <f t="shared" si="35"/>
        <v>#VALUE!</v>
      </c>
      <c r="N188" s="18" t="e">
        <f t="shared" si="36"/>
        <v>#VALUE!</v>
      </c>
      <c r="O188" s="18" t="str">
        <f t="shared" si="37"/>
        <v/>
      </c>
      <c r="P188" s="18" t="e">
        <f t="shared" si="38"/>
        <v>#VALUE!</v>
      </c>
      <c r="Q188" s="18">
        <f t="shared" si="39"/>
        <v>0</v>
      </c>
      <c r="R188" s="18" t="e">
        <f t="shared" si="40"/>
        <v>#VALUE!</v>
      </c>
      <c r="S188" s="26" t="str">
        <f t="shared" si="41"/>
        <v>OK</v>
      </c>
      <c r="T188" s="21" t="str">
        <f>IF(V188="","",IF(Lookups!$A$16=0,"Main Site not selected",Lookups!$A$16))</f>
        <v/>
      </c>
      <c r="U188" s="21" t="str">
        <f>IF(V188="","",IF(Lookups!$A$17=0,"Main Site not selected",Lookups!$A$17))</f>
        <v/>
      </c>
      <c r="V188" s="62" t="str">
        <f t="shared" si="42"/>
        <v/>
      </c>
      <c r="W188" s="61" t="str">
        <f t="shared" ref="W188:Y207" si="48">IF(INDEX($A$4:$H$258,$AD188,W$3)="","",INDEX($A$4:$H$258,$AD188,W$3))</f>
        <v/>
      </c>
      <c r="X188" s="61" t="str">
        <f t="shared" si="48"/>
        <v/>
      </c>
      <c r="Y188" s="62" t="str">
        <f t="shared" si="48"/>
        <v/>
      </c>
      <c r="Z188" s="62" t="str">
        <f t="shared" si="46"/>
        <v/>
      </c>
      <c r="AA188" s="62" t="str">
        <f t="shared" si="43"/>
        <v/>
      </c>
      <c r="AB188" s="62" t="str">
        <f>IFERROR(IF(V188&lt;&gt;"",IF(AA188&lt;&gt;"",VLOOKUP(AA188,'big site list'!$B$2:$C$343,2,FALSE),""),""),Preplist!$F$21)</f>
        <v/>
      </c>
      <c r="AD188" s="42">
        <v>185</v>
      </c>
      <c r="AH188" s="42" t="str">
        <f>IF(V188&lt;&gt;"",AND($W188&gt;=DATEVALUE("01/01/1920"),$W188&lt;Lookups!$A$10),"")</f>
        <v/>
      </c>
      <c r="AI188" s="42" t="str">
        <f>IF(V188&lt;&gt;"",AND($X188&gt;=DATEVALUE("01/01/2020"),$X188&lt;=Lookups!$A$10),"")</f>
        <v/>
      </c>
      <c r="AJ188" s="42" t="str">
        <f>IF(V188&lt;&gt;"",IFERROR(VLOOKUP(Y188,Lookups!$A$2:$A$6,1,FALSE),FALSE),"")</f>
        <v/>
      </c>
      <c r="AK188" s="42" t="b">
        <f t="shared" si="44"/>
        <v>1</v>
      </c>
    </row>
    <row r="189" spans="1:37" x14ac:dyDescent="0.35">
      <c r="A189" s="41"/>
      <c r="B189" s="69"/>
      <c r="C189" s="40"/>
      <c r="D189" s="71"/>
      <c r="E189" s="40"/>
      <c r="F189" s="72"/>
      <c r="G189" s="36"/>
      <c r="H189" s="55"/>
      <c r="I189" s="45"/>
      <c r="J189" s="45"/>
      <c r="K189" s="64" t="str">
        <f t="shared" si="33"/>
        <v/>
      </c>
      <c r="L189" s="18" t="str">
        <f t="shared" si="34"/>
        <v/>
      </c>
      <c r="M189" s="18" t="e">
        <f t="shared" si="35"/>
        <v>#VALUE!</v>
      </c>
      <c r="N189" s="18" t="e">
        <f t="shared" si="36"/>
        <v>#VALUE!</v>
      </c>
      <c r="O189" s="18" t="str">
        <f t="shared" si="37"/>
        <v/>
      </c>
      <c r="P189" s="18" t="e">
        <f t="shared" si="38"/>
        <v>#VALUE!</v>
      </c>
      <c r="Q189" s="18">
        <f t="shared" si="39"/>
        <v>0</v>
      </c>
      <c r="R189" s="18" t="e">
        <f t="shared" si="40"/>
        <v>#VALUE!</v>
      </c>
      <c r="S189" s="26" t="str">
        <f t="shared" si="41"/>
        <v>OK</v>
      </c>
      <c r="T189" s="21" t="str">
        <f>IF(V189="","",IF(Lookups!$A$16=0,"Main Site not selected",Lookups!$A$16))</f>
        <v/>
      </c>
      <c r="U189" s="21" t="str">
        <f>IF(V189="","",IF(Lookups!$A$17=0,"Main Site not selected",Lookups!$A$17))</f>
        <v/>
      </c>
      <c r="V189" s="62" t="str">
        <f t="shared" si="42"/>
        <v/>
      </c>
      <c r="W189" s="61" t="str">
        <f t="shared" si="48"/>
        <v/>
      </c>
      <c r="X189" s="61" t="str">
        <f t="shared" si="48"/>
        <v/>
      </c>
      <c r="Y189" s="62" t="str">
        <f t="shared" si="48"/>
        <v/>
      </c>
      <c r="Z189" s="62" t="str">
        <f t="shared" si="46"/>
        <v/>
      </c>
      <c r="AA189" s="62" t="str">
        <f t="shared" si="43"/>
        <v/>
      </c>
      <c r="AB189" s="62" t="str">
        <f>IFERROR(IF(V189&lt;&gt;"",IF(AA189&lt;&gt;"",VLOOKUP(AA189,'big site list'!$B$2:$C$343,2,FALSE),""),""),Preplist!$F$21)</f>
        <v/>
      </c>
      <c r="AD189" s="42">
        <v>186</v>
      </c>
      <c r="AH189" s="42" t="str">
        <f>IF(V189&lt;&gt;"",AND($W189&gt;=DATEVALUE("01/01/1920"),$W189&lt;Lookups!$A$10),"")</f>
        <v/>
      </c>
      <c r="AI189" s="42" t="str">
        <f>IF(V189&lt;&gt;"",AND($X189&gt;=DATEVALUE("01/01/2020"),$X189&lt;=Lookups!$A$10),"")</f>
        <v/>
      </c>
      <c r="AJ189" s="42" t="str">
        <f>IF(V189&lt;&gt;"",IFERROR(VLOOKUP(Y189,Lookups!$A$2:$A$6,1,FALSE),FALSE),"")</f>
        <v/>
      </c>
      <c r="AK189" s="42" t="b">
        <f t="shared" si="44"/>
        <v>1</v>
      </c>
    </row>
    <row r="190" spans="1:37" x14ac:dyDescent="0.35">
      <c r="A190" s="41"/>
      <c r="B190" s="69"/>
      <c r="C190" s="40"/>
      <c r="D190" s="71"/>
      <c r="E190" s="40"/>
      <c r="F190" s="72"/>
      <c r="G190" s="36"/>
      <c r="H190" s="55"/>
      <c r="I190" s="45"/>
      <c r="J190" s="45"/>
      <c r="K190" s="64" t="str">
        <f t="shared" si="33"/>
        <v/>
      </c>
      <c r="L190" s="18" t="str">
        <f t="shared" si="34"/>
        <v/>
      </c>
      <c r="M190" s="18" t="e">
        <f t="shared" si="35"/>
        <v>#VALUE!</v>
      </c>
      <c r="N190" s="18" t="e">
        <f t="shared" si="36"/>
        <v>#VALUE!</v>
      </c>
      <c r="O190" s="18" t="str">
        <f t="shared" si="37"/>
        <v/>
      </c>
      <c r="P190" s="18" t="e">
        <f t="shared" si="38"/>
        <v>#VALUE!</v>
      </c>
      <c r="Q190" s="18">
        <f t="shared" si="39"/>
        <v>0</v>
      </c>
      <c r="R190" s="18" t="e">
        <f t="shared" si="40"/>
        <v>#VALUE!</v>
      </c>
      <c r="S190" s="26" t="str">
        <f t="shared" si="41"/>
        <v>OK</v>
      </c>
      <c r="T190" s="21" t="str">
        <f>IF(V190="","",IF(Lookups!$A$16=0,"Main Site not selected",Lookups!$A$16))</f>
        <v/>
      </c>
      <c r="U190" s="21" t="str">
        <f>IF(V190="","",IF(Lookups!$A$17=0,"Main Site not selected",Lookups!$A$17))</f>
        <v/>
      </c>
      <c r="V190" s="62" t="str">
        <f t="shared" si="42"/>
        <v/>
      </c>
      <c r="W190" s="61" t="str">
        <f t="shared" si="48"/>
        <v/>
      </c>
      <c r="X190" s="61" t="str">
        <f t="shared" si="48"/>
        <v/>
      </c>
      <c r="Y190" s="62" t="str">
        <f t="shared" si="48"/>
        <v/>
      </c>
      <c r="Z190" s="62" t="str">
        <f t="shared" si="46"/>
        <v/>
      </c>
      <c r="AA190" s="62" t="str">
        <f t="shared" si="43"/>
        <v/>
      </c>
      <c r="AB190" s="62" t="str">
        <f>IFERROR(IF(V190&lt;&gt;"",IF(AA190&lt;&gt;"",VLOOKUP(AA190,'big site list'!$B$2:$C$343,2,FALSE),""),""),Preplist!$F$21)</f>
        <v/>
      </c>
      <c r="AD190" s="42">
        <v>187</v>
      </c>
      <c r="AH190" s="42" t="str">
        <f>IF(V190&lt;&gt;"",AND($W190&gt;=DATEVALUE("01/01/1920"),$W190&lt;Lookups!$A$10),"")</f>
        <v/>
      </c>
      <c r="AI190" s="42" t="str">
        <f>IF(V190&lt;&gt;"",AND($X190&gt;=DATEVALUE("01/01/2020"),$X190&lt;=Lookups!$A$10),"")</f>
        <v/>
      </c>
      <c r="AJ190" s="42" t="str">
        <f>IF(V190&lt;&gt;"",IFERROR(VLOOKUP(Y190,Lookups!$A$2:$A$6,1,FALSE),FALSE),"")</f>
        <v/>
      </c>
      <c r="AK190" s="42" t="b">
        <f t="shared" si="44"/>
        <v>1</v>
      </c>
    </row>
    <row r="191" spans="1:37" x14ac:dyDescent="0.35">
      <c r="A191" s="41"/>
      <c r="B191" s="69"/>
      <c r="C191" s="40"/>
      <c r="D191" s="71"/>
      <c r="E191" s="40"/>
      <c r="F191" s="72"/>
      <c r="G191" s="36"/>
      <c r="H191" s="55"/>
      <c r="I191" s="45"/>
      <c r="J191" s="45"/>
      <c r="K191" s="64" t="str">
        <f t="shared" si="33"/>
        <v/>
      </c>
      <c r="L191" s="18" t="str">
        <f t="shared" si="34"/>
        <v/>
      </c>
      <c r="M191" s="18" t="e">
        <f t="shared" si="35"/>
        <v>#VALUE!</v>
      </c>
      <c r="N191" s="18" t="e">
        <f t="shared" si="36"/>
        <v>#VALUE!</v>
      </c>
      <c r="O191" s="18" t="str">
        <f t="shared" si="37"/>
        <v/>
      </c>
      <c r="P191" s="18" t="e">
        <f t="shared" si="38"/>
        <v>#VALUE!</v>
      </c>
      <c r="Q191" s="18">
        <f t="shared" si="39"/>
        <v>0</v>
      </c>
      <c r="R191" s="18" t="e">
        <f t="shared" si="40"/>
        <v>#VALUE!</v>
      </c>
      <c r="S191" s="26" t="str">
        <f t="shared" si="41"/>
        <v>OK</v>
      </c>
      <c r="T191" s="21" t="str">
        <f>IF(V191="","",IF(Lookups!$A$16=0,"Main Site not selected",Lookups!$A$16))</f>
        <v/>
      </c>
      <c r="U191" s="21" t="str">
        <f>IF(V191="","",IF(Lookups!$A$17=0,"Main Site not selected",Lookups!$A$17))</f>
        <v/>
      </c>
      <c r="V191" s="62" t="str">
        <f t="shared" si="42"/>
        <v/>
      </c>
      <c r="W191" s="61" t="str">
        <f t="shared" si="48"/>
        <v/>
      </c>
      <c r="X191" s="61" t="str">
        <f t="shared" si="48"/>
        <v/>
      </c>
      <c r="Y191" s="62" t="str">
        <f t="shared" si="48"/>
        <v/>
      </c>
      <c r="Z191" s="62" t="str">
        <f t="shared" si="46"/>
        <v/>
      </c>
      <c r="AA191" s="62" t="str">
        <f t="shared" si="43"/>
        <v/>
      </c>
      <c r="AB191" s="62" t="str">
        <f>IFERROR(IF(V191&lt;&gt;"",IF(AA191&lt;&gt;"",VLOOKUP(AA191,'big site list'!$B$2:$C$343,2,FALSE),""),""),Preplist!$F$21)</f>
        <v/>
      </c>
      <c r="AD191" s="42">
        <v>188</v>
      </c>
      <c r="AH191" s="42" t="str">
        <f>IF(V191&lt;&gt;"",AND($W191&gt;=DATEVALUE("01/01/1920"),$W191&lt;Lookups!$A$10),"")</f>
        <v/>
      </c>
      <c r="AI191" s="42" t="str">
        <f>IF(V191&lt;&gt;"",AND($X191&gt;=DATEVALUE("01/01/2020"),$X191&lt;=Lookups!$A$10),"")</f>
        <v/>
      </c>
      <c r="AJ191" s="42" t="str">
        <f>IF(V191&lt;&gt;"",IFERROR(VLOOKUP(Y191,Lookups!$A$2:$A$6,1,FALSE),FALSE),"")</f>
        <v/>
      </c>
      <c r="AK191" s="42" t="b">
        <f t="shared" si="44"/>
        <v>1</v>
      </c>
    </row>
    <row r="192" spans="1:37" x14ac:dyDescent="0.35">
      <c r="A192" s="41"/>
      <c r="B192" s="69"/>
      <c r="C192" s="40"/>
      <c r="D192" s="71"/>
      <c r="E192" s="40"/>
      <c r="F192" s="72"/>
      <c r="G192" s="36"/>
      <c r="H192" s="55"/>
      <c r="I192" s="45"/>
      <c r="J192" s="45"/>
      <c r="K192" s="64" t="str">
        <f t="shared" si="33"/>
        <v/>
      </c>
      <c r="L192" s="18" t="str">
        <f t="shared" si="34"/>
        <v/>
      </c>
      <c r="M192" s="18" t="e">
        <f t="shared" si="35"/>
        <v>#VALUE!</v>
      </c>
      <c r="N192" s="18" t="e">
        <f t="shared" si="36"/>
        <v>#VALUE!</v>
      </c>
      <c r="O192" s="18" t="str">
        <f t="shared" si="37"/>
        <v/>
      </c>
      <c r="P192" s="18" t="e">
        <f t="shared" si="38"/>
        <v>#VALUE!</v>
      </c>
      <c r="Q192" s="18">
        <f t="shared" si="39"/>
        <v>0</v>
      </c>
      <c r="R192" s="18" t="e">
        <f t="shared" si="40"/>
        <v>#VALUE!</v>
      </c>
      <c r="S192" s="26" t="str">
        <f t="shared" si="41"/>
        <v>OK</v>
      </c>
      <c r="T192" s="21" t="str">
        <f>IF(V192="","",IF(Lookups!$A$16=0,"Main Site not selected",Lookups!$A$16))</f>
        <v/>
      </c>
      <c r="U192" s="21" t="str">
        <f>IF(V192="","",IF(Lookups!$A$17=0,"Main Site not selected",Lookups!$A$17))</f>
        <v/>
      </c>
      <c r="V192" s="62" t="str">
        <f t="shared" si="42"/>
        <v/>
      </c>
      <c r="W192" s="61" t="str">
        <f t="shared" si="48"/>
        <v/>
      </c>
      <c r="X192" s="61" t="str">
        <f t="shared" si="48"/>
        <v/>
      </c>
      <c r="Y192" s="62" t="str">
        <f t="shared" si="48"/>
        <v/>
      </c>
      <c r="Z192" s="62" t="str">
        <f t="shared" si="46"/>
        <v/>
      </c>
      <c r="AA192" s="62" t="str">
        <f t="shared" si="43"/>
        <v/>
      </c>
      <c r="AB192" s="62" t="str">
        <f>IFERROR(IF(V192&lt;&gt;"",IF(AA192&lt;&gt;"",VLOOKUP(AA192,'big site list'!$B$2:$C$343,2,FALSE),""),""),Preplist!$F$21)</f>
        <v/>
      </c>
      <c r="AD192" s="42">
        <v>189</v>
      </c>
      <c r="AH192" s="42" t="str">
        <f>IF(V192&lt;&gt;"",AND($W192&gt;=DATEVALUE("01/01/1920"),$W192&lt;Lookups!$A$10),"")</f>
        <v/>
      </c>
      <c r="AI192" s="42" t="str">
        <f>IF(V192&lt;&gt;"",AND($X192&gt;=DATEVALUE("01/01/2020"),$X192&lt;=Lookups!$A$10),"")</f>
        <v/>
      </c>
      <c r="AJ192" s="42" t="str">
        <f>IF(V192&lt;&gt;"",IFERROR(VLOOKUP(Y192,Lookups!$A$2:$A$6,1,FALSE),FALSE),"")</f>
        <v/>
      </c>
      <c r="AK192" s="42" t="b">
        <f t="shared" si="44"/>
        <v>1</v>
      </c>
    </row>
    <row r="193" spans="1:37" x14ac:dyDescent="0.35">
      <c r="A193" s="41"/>
      <c r="B193" s="69"/>
      <c r="C193" s="40"/>
      <c r="D193" s="71"/>
      <c r="E193" s="40"/>
      <c r="F193" s="72"/>
      <c r="G193" s="36"/>
      <c r="H193" s="55"/>
      <c r="I193" s="45"/>
      <c r="J193" s="45"/>
      <c r="K193" s="64" t="str">
        <f t="shared" si="33"/>
        <v/>
      </c>
      <c r="L193" s="18" t="str">
        <f t="shared" si="34"/>
        <v/>
      </c>
      <c r="M193" s="18" t="e">
        <f t="shared" si="35"/>
        <v>#VALUE!</v>
      </c>
      <c r="N193" s="18" t="e">
        <f t="shared" si="36"/>
        <v>#VALUE!</v>
      </c>
      <c r="O193" s="18" t="str">
        <f t="shared" si="37"/>
        <v/>
      </c>
      <c r="P193" s="18" t="e">
        <f t="shared" si="38"/>
        <v>#VALUE!</v>
      </c>
      <c r="Q193" s="18">
        <f t="shared" si="39"/>
        <v>0</v>
      </c>
      <c r="R193" s="18" t="e">
        <f t="shared" si="40"/>
        <v>#VALUE!</v>
      </c>
      <c r="S193" s="26" t="str">
        <f t="shared" si="41"/>
        <v>OK</v>
      </c>
      <c r="T193" s="21" t="str">
        <f>IF(V193="","",IF(Lookups!$A$16=0,"Main Site not selected",Lookups!$A$16))</f>
        <v/>
      </c>
      <c r="U193" s="21" t="str">
        <f>IF(V193="","",IF(Lookups!$A$17=0,"Main Site not selected",Lookups!$A$17))</f>
        <v/>
      </c>
      <c r="V193" s="62" t="str">
        <f t="shared" si="42"/>
        <v/>
      </c>
      <c r="W193" s="61" t="str">
        <f t="shared" si="48"/>
        <v/>
      </c>
      <c r="X193" s="61" t="str">
        <f t="shared" si="48"/>
        <v/>
      </c>
      <c r="Y193" s="62" t="str">
        <f t="shared" si="48"/>
        <v/>
      </c>
      <c r="Z193" s="62" t="str">
        <f t="shared" si="46"/>
        <v/>
      </c>
      <c r="AA193" s="62" t="str">
        <f t="shared" si="43"/>
        <v/>
      </c>
      <c r="AB193" s="62" t="str">
        <f>IFERROR(IF(V193&lt;&gt;"",IF(AA193&lt;&gt;"",VLOOKUP(AA193,'big site list'!$B$2:$C$343,2,FALSE),""),""),Preplist!$F$21)</f>
        <v/>
      </c>
      <c r="AD193" s="42">
        <v>190</v>
      </c>
      <c r="AH193" s="42" t="str">
        <f>IF(V193&lt;&gt;"",AND($W193&gt;=DATEVALUE("01/01/1920"),$W193&lt;Lookups!$A$10),"")</f>
        <v/>
      </c>
      <c r="AI193" s="42" t="str">
        <f>IF(V193&lt;&gt;"",AND($X193&gt;=DATEVALUE("01/01/2020"),$X193&lt;=Lookups!$A$10),"")</f>
        <v/>
      </c>
      <c r="AJ193" s="42" t="str">
        <f>IF(V193&lt;&gt;"",IFERROR(VLOOKUP(Y193,Lookups!$A$2:$A$6,1,FALSE),FALSE),"")</f>
        <v/>
      </c>
      <c r="AK193" s="42" t="b">
        <f t="shared" si="44"/>
        <v>1</v>
      </c>
    </row>
    <row r="194" spans="1:37" x14ac:dyDescent="0.35">
      <c r="A194" s="41"/>
      <c r="B194" s="69"/>
      <c r="C194" s="40"/>
      <c r="D194" s="71"/>
      <c r="E194" s="40"/>
      <c r="F194" s="72"/>
      <c r="G194" s="36"/>
      <c r="H194" s="55"/>
      <c r="I194" s="45"/>
      <c r="J194" s="45"/>
      <c r="K194" s="64" t="str">
        <f t="shared" si="33"/>
        <v/>
      </c>
      <c r="L194" s="18" t="str">
        <f t="shared" si="34"/>
        <v/>
      </c>
      <c r="M194" s="18" t="e">
        <f t="shared" si="35"/>
        <v>#VALUE!</v>
      </c>
      <c r="N194" s="18" t="e">
        <f t="shared" si="36"/>
        <v>#VALUE!</v>
      </c>
      <c r="O194" s="18" t="str">
        <f t="shared" si="37"/>
        <v/>
      </c>
      <c r="P194" s="18" t="e">
        <f t="shared" si="38"/>
        <v>#VALUE!</v>
      </c>
      <c r="Q194" s="18">
        <f t="shared" si="39"/>
        <v>0</v>
      </c>
      <c r="R194" s="18" t="e">
        <f t="shared" si="40"/>
        <v>#VALUE!</v>
      </c>
      <c r="S194" s="26" t="str">
        <f t="shared" si="41"/>
        <v>OK</v>
      </c>
      <c r="T194" s="21" t="str">
        <f>IF(V194="","",IF(Lookups!$A$16=0,"Main Site not selected",Lookups!$A$16))</f>
        <v/>
      </c>
      <c r="U194" s="21" t="str">
        <f>IF(V194="","",IF(Lookups!$A$17=0,"Main Site not selected",Lookups!$A$17))</f>
        <v/>
      </c>
      <c r="V194" s="62" t="str">
        <f t="shared" si="42"/>
        <v/>
      </c>
      <c r="W194" s="61" t="str">
        <f t="shared" si="48"/>
        <v/>
      </c>
      <c r="X194" s="61" t="str">
        <f t="shared" si="48"/>
        <v/>
      </c>
      <c r="Y194" s="62" t="str">
        <f t="shared" si="48"/>
        <v/>
      </c>
      <c r="Z194" s="62" t="str">
        <f t="shared" si="46"/>
        <v/>
      </c>
      <c r="AA194" s="62" t="str">
        <f t="shared" si="43"/>
        <v/>
      </c>
      <c r="AB194" s="62" t="str">
        <f>IFERROR(IF(V194&lt;&gt;"",IF(AA194&lt;&gt;"",VLOOKUP(AA194,'big site list'!$B$2:$C$343,2,FALSE),""),""),Preplist!$F$21)</f>
        <v/>
      </c>
      <c r="AD194" s="42">
        <v>191</v>
      </c>
      <c r="AH194" s="42" t="str">
        <f>IF(V194&lt;&gt;"",AND($W194&gt;=DATEVALUE("01/01/1920"),$W194&lt;Lookups!$A$10),"")</f>
        <v/>
      </c>
      <c r="AI194" s="42" t="str">
        <f>IF(V194&lt;&gt;"",AND($X194&gt;=DATEVALUE("01/01/2020"),$X194&lt;=Lookups!$A$10),"")</f>
        <v/>
      </c>
      <c r="AJ194" s="42" t="str">
        <f>IF(V194&lt;&gt;"",IFERROR(VLOOKUP(Y194,Lookups!$A$2:$A$6,1,FALSE),FALSE),"")</f>
        <v/>
      </c>
      <c r="AK194" s="42" t="b">
        <f t="shared" si="44"/>
        <v>1</v>
      </c>
    </row>
    <row r="195" spans="1:37" x14ac:dyDescent="0.35">
      <c r="A195" s="41"/>
      <c r="B195" s="69"/>
      <c r="C195" s="40"/>
      <c r="D195" s="71"/>
      <c r="E195" s="40"/>
      <c r="F195" s="72"/>
      <c r="G195" s="36"/>
      <c r="H195" s="55"/>
      <c r="I195" s="45"/>
      <c r="J195" s="45"/>
      <c r="K195" s="64" t="str">
        <f t="shared" si="33"/>
        <v/>
      </c>
      <c r="L195" s="18" t="str">
        <f t="shared" si="34"/>
        <v/>
      </c>
      <c r="M195" s="18" t="e">
        <f t="shared" si="35"/>
        <v>#VALUE!</v>
      </c>
      <c r="N195" s="18" t="e">
        <f t="shared" si="36"/>
        <v>#VALUE!</v>
      </c>
      <c r="O195" s="18" t="str">
        <f t="shared" si="37"/>
        <v/>
      </c>
      <c r="P195" s="18" t="e">
        <f t="shared" si="38"/>
        <v>#VALUE!</v>
      </c>
      <c r="Q195" s="18">
        <f t="shared" si="39"/>
        <v>0</v>
      </c>
      <c r="R195" s="18" t="e">
        <f t="shared" si="40"/>
        <v>#VALUE!</v>
      </c>
      <c r="S195" s="26" t="str">
        <f t="shared" si="41"/>
        <v>OK</v>
      </c>
      <c r="T195" s="21" t="str">
        <f>IF(V195="","",IF(Lookups!$A$16=0,"Main Site not selected",Lookups!$A$16))</f>
        <v/>
      </c>
      <c r="U195" s="21" t="str">
        <f>IF(V195="","",IF(Lookups!$A$17=0,"Main Site not selected",Lookups!$A$17))</f>
        <v/>
      </c>
      <c r="V195" s="62" t="str">
        <f t="shared" si="42"/>
        <v/>
      </c>
      <c r="W195" s="61" t="str">
        <f t="shared" si="48"/>
        <v/>
      </c>
      <c r="X195" s="61" t="str">
        <f t="shared" si="48"/>
        <v/>
      </c>
      <c r="Y195" s="62" t="str">
        <f t="shared" si="48"/>
        <v/>
      </c>
      <c r="Z195" s="62" t="str">
        <f t="shared" si="46"/>
        <v/>
      </c>
      <c r="AA195" s="62" t="str">
        <f t="shared" si="43"/>
        <v/>
      </c>
      <c r="AB195" s="62" t="str">
        <f>IFERROR(IF(V195&lt;&gt;"",IF(AA195&lt;&gt;"",VLOOKUP(AA195,'big site list'!$B$2:$C$343,2,FALSE),""),""),Preplist!$F$21)</f>
        <v/>
      </c>
      <c r="AD195" s="42">
        <v>192</v>
      </c>
      <c r="AH195" s="42" t="str">
        <f>IF(V195&lt;&gt;"",AND($W195&gt;=DATEVALUE("01/01/1920"),$W195&lt;Lookups!$A$10),"")</f>
        <v/>
      </c>
      <c r="AI195" s="42" t="str">
        <f>IF(V195&lt;&gt;"",AND($X195&gt;=DATEVALUE("01/01/2020"),$X195&lt;=Lookups!$A$10),"")</f>
        <v/>
      </c>
      <c r="AJ195" s="42" t="str">
        <f>IF(V195&lt;&gt;"",IFERROR(VLOOKUP(Y195,Lookups!$A$2:$A$6,1,FALSE),FALSE),"")</f>
        <v/>
      </c>
      <c r="AK195" s="42" t="b">
        <f t="shared" si="44"/>
        <v>1</v>
      </c>
    </row>
    <row r="196" spans="1:37" x14ac:dyDescent="0.35">
      <c r="A196" s="41"/>
      <c r="B196" s="69"/>
      <c r="C196" s="40"/>
      <c r="D196" s="71"/>
      <c r="E196" s="40"/>
      <c r="F196" s="72"/>
      <c r="G196" s="36"/>
      <c r="H196" s="55"/>
      <c r="I196" s="45"/>
      <c r="J196" s="45"/>
      <c r="K196" s="64" t="str">
        <f t="shared" si="33"/>
        <v/>
      </c>
      <c r="L196" s="18" t="str">
        <f t="shared" si="34"/>
        <v/>
      </c>
      <c r="M196" s="18" t="e">
        <f t="shared" si="35"/>
        <v>#VALUE!</v>
      </c>
      <c r="N196" s="18" t="e">
        <f t="shared" si="36"/>
        <v>#VALUE!</v>
      </c>
      <c r="O196" s="18" t="str">
        <f t="shared" si="37"/>
        <v/>
      </c>
      <c r="P196" s="18" t="e">
        <f t="shared" si="38"/>
        <v>#VALUE!</v>
      </c>
      <c r="Q196" s="18">
        <f t="shared" si="39"/>
        <v>0</v>
      </c>
      <c r="R196" s="18" t="e">
        <f t="shared" si="40"/>
        <v>#VALUE!</v>
      </c>
      <c r="S196" s="26" t="str">
        <f t="shared" si="41"/>
        <v>OK</v>
      </c>
      <c r="T196" s="21" t="str">
        <f>IF(V196="","",IF(Lookups!$A$16=0,"Main Site not selected",Lookups!$A$16))</f>
        <v/>
      </c>
      <c r="U196" s="21" t="str">
        <f>IF(V196="","",IF(Lookups!$A$17=0,"Main Site not selected",Lookups!$A$17))</f>
        <v/>
      </c>
      <c r="V196" s="62" t="str">
        <f t="shared" si="42"/>
        <v/>
      </c>
      <c r="W196" s="61" t="str">
        <f t="shared" si="48"/>
        <v/>
      </c>
      <c r="X196" s="61" t="str">
        <f t="shared" si="48"/>
        <v/>
      </c>
      <c r="Y196" s="62" t="str">
        <f t="shared" si="48"/>
        <v/>
      </c>
      <c r="Z196" s="62" t="str">
        <f t="shared" ref="Z196:Z228" si="49">IF(INDEX($A$4:$H$258,$AD196,Z$3)="","",INDEX($A$4:$H$258,$AD196,Z$3))</f>
        <v/>
      </c>
      <c r="AA196" s="62" t="str">
        <f t="shared" si="43"/>
        <v/>
      </c>
      <c r="AB196" s="62" t="str">
        <f>IFERROR(IF(V196&lt;&gt;"",IF(AA196&lt;&gt;"",VLOOKUP(AA196,'big site list'!$B$2:$C$343,2,FALSE),""),""),Preplist!$F$21)</f>
        <v/>
      </c>
      <c r="AD196" s="42">
        <v>193</v>
      </c>
      <c r="AH196" s="42" t="str">
        <f>IF(V196&lt;&gt;"",AND($W196&gt;=DATEVALUE("01/01/1920"),$W196&lt;Lookups!$A$10),"")</f>
        <v/>
      </c>
      <c r="AI196" s="42" t="str">
        <f>IF(V196&lt;&gt;"",AND($X196&gt;=DATEVALUE("01/01/2020"),$X196&lt;=Lookups!$A$10),"")</f>
        <v/>
      </c>
      <c r="AJ196" s="42" t="str">
        <f>IF(V196&lt;&gt;"",IFERROR(VLOOKUP(Y196,Lookups!$A$2:$A$6,1,FALSE),FALSE),"")</f>
        <v/>
      </c>
      <c r="AK196" s="42" t="b">
        <f t="shared" si="44"/>
        <v>1</v>
      </c>
    </row>
    <row r="197" spans="1:37" x14ac:dyDescent="0.35">
      <c r="A197" s="41"/>
      <c r="B197" s="69"/>
      <c r="C197" s="40"/>
      <c r="D197" s="71"/>
      <c r="E197" s="40"/>
      <c r="F197" s="72"/>
      <c r="G197" s="36"/>
      <c r="H197" s="55"/>
      <c r="I197" s="45"/>
      <c r="J197" s="45"/>
      <c r="K197" s="64" t="str">
        <f t="shared" ref="K197:K258" si="50">SUBSTITUTE(IF(INDEX($A$4:$H$258,$AD197,1)="","",INDEX($A$4:$H$258,$AD197,1))," ","")</f>
        <v/>
      </c>
      <c r="L197" s="18" t="str">
        <f t="shared" ref="L197:L258" si="51">LEFT(V197,9)</f>
        <v/>
      </c>
      <c r="M197" s="18" t="e">
        <f t="shared" ref="M197:M258" si="52">MOD(MID(L197,1,1)*10+MID(L197,2,1)*9+MID(L197,3,1)*8+MID(L197,4,1)*7+MID(L197,5,1)*6+MID(L197,6,1)*5+MID(L197,7,1)*4+MID(L197,8,1)*3+MID(L197,9,1)*2,11)</f>
        <v>#VALUE!</v>
      </c>
      <c r="N197" s="18" t="e">
        <f t="shared" ref="N197:N258" si="53">IF(M197=0, 0,IF(M197=1,"N/A",11-M197))</f>
        <v>#VALUE!</v>
      </c>
      <c r="O197" s="18" t="str">
        <f t="shared" ref="O197:O258" si="54">RIGHT(V197,1)</f>
        <v/>
      </c>
      <c r="P197" s="18" t="e">
        <f t="shared" ref="P197:P258" si="55">AND(N197=VALUE(O197))</f>
        <v>#VALUE!</v>
      </c>
      <c r="Q197" s="18">
        <f t="shared" ref="Q197:Q258" si="56">LEN(V197)</f>
        <v>0</v>
      </c>
      <c r="R197" s="18" t="e">
        <f t="shared" ref="R197:R258" si="57">AND(P197=TRUE,Q197=10)</f>
        <v>#VALUE!</v>
      </c>
      <c r="S197" s="26" t="str">
        <f t="shared" ref="S197:S258" si="58">IF(Q197=0,"OK",IFERROR(R197,FALSE))</f>
        <v>OK</v>
      </c>
      <c r="T197" s="21" t="str">
        <f>IF(V197="","",IF(Lookups!$A$16=0,"Main Site not selected",Lookups!$A$16))</f>
        <v/>
      </c>
      <c r="U197" s="21" t="str">
        <f>IF(V197="","",IF(Lookups!$A$17=0,"Main Site not selected",Lookups!$A$17))</f>
        <v/>
      </c>
      <c r="V197" s="62" t="str">
        <f t="shared" ref="V197:V258" si="59">IF(K197="","",K197)</f>
        <v/>
      </c>
      <c r="W197" s="61" t="str">
        <f t="shared" si="48"/>
        <v/>
      </c>
      <c r="X197" s="61" t="str">
        <f t="shared" si="48"/>
        <v/>
      </c>
      <c r="Y197" s="62" t="str">
        <f t="shared" si="48"/>
        <v/>
      </c>
      <c r="Z197" s="62" t="str">
        <f t="shared" si="49"/>
        <v/>
      </c>
      <c r="AA197" s="62" t="str">
        <f t="shared" ref="AA197:AA258" si="60">IF(V197&lt;&gt;"",Z197,"")</f>
        <v/>
      </c>
      <c r="AB197" s="62" t="str">
        <f>IFERROR(IF(V197&lt;&gt;"",IF(AA197&lt;&gt;"",VLOOKUP(AA197,'big site list'!$B$2:$C$343,2,FALSE),""),""),Preplist!$F$21)</f>
        <v/>
      </c>
      <c r="AD197" s="42">
        <v>194</v>
      </c>
      <c r="AH197" s="42" t="str">
        <f>IF(V197&lt;&gt;"",AND($W197&gt;=DATEVALUE("01/01/1920"),$W197&lt;Lookups!$A$10),"")</f>
        <v/>
      </c>
      <c r="AI197" s="42" t="str">
        <f>IF(V197&lt;&gt;"",AND($X197&gt;=DATEVALUE("01/01/2020"),$X197&lt;=Lookups!$A$10),"")</f>
        <v/>
      </c>
      <c r="AJ197" s="42" t="str">
        <f>IF(V197&lt;&gt;"",IFERROR(VLOOKUP(Y197,Lookups!$A$2:$A$6,1,FALSE),FALSE),"")</f>
        <v/>
      </c>
      <c r="AK197" s="42" t="b">
        <f t="shared" ref="AK197:AK258" si="61">IF(AJ197&lt;&gt;FALSE,TRUE)</f>
        <v>1</v>
      </c>
    </row>
    <row r="198" spans="1:37" x14ac:dyDescent="0.35">
      <c r="A198" s="41"/>
      <c r="B198" s="69"/>
      <c r="C198" s="40"/>
      <c r="D198" s="71"/>
      <c r="E198" s="40"/>
      <c r="F198" s="72"/>
      <c r="G198" s="36"/>
      <c r="H198" s="55"/>
      <c r="I198" s="45"/>
      <c r="J198" s="45"/>
      <c r="K198" s="64" t="str">
        <f t="shared" si="50"/>
        <v/>
      </c>
      <c r="L198" s="18" t="str">
        <f t="shared" si="51"/>
        <v/>
      </c>
      <c r="M198" s="18" t="e">
        <f t="shared" si="52"/>
        <v>#VALUE!</v>
      </c>
      <c r="N198" s="18" t="e">
        <f t="shared" si="53"/>
        <v>#VALUE!</v>
      </c>
      <c r="O198" s="18" t="str">
        <f t="shared" si="54"/>
        <v/>
      </c>
      <c r="P198" s="18" t="e">
        <f t="shared" si="55"/>
        <v>#VALUE!</v>
      </c>
      <c r="Q198" s="18">
        <f t="shared" si="56"/>
        <v>0</v>
      </c>
      <c r="R198" s="18" t="e">
        <f t="shared" si="57"/>
        <v>#VALUE!</v>
      </c>
      <c r="S198" s="26" t="str">
        <f t="shared" si="58"/>
        <v>OK</v>
      </c>
      <c r="T198" s="21" t="str">
        <f>IF(V198="","",IF(Lookups!$A$16=0,"Main Site not selected",Lookups!$A$16))</f>
        <v/>
      </c>
      <c r="U198" s="21" t="str">
        <f>IF(V198="","",IF(Lookups!$A$17=0,"Main Site not selected",Lookups!$A$17))</f>
        <v/>
      </c>
      <c r="V198" s="62" t="str">
        <f t="shared" si="59"/>
        <v/>
      </c>
      <c r="W198" s="61" t="str">
        <f t="shared" si="48"/>
        <v/>
      </c>
      <c r="X198" s="61" t="str">
        <f t="shared" si="48"/>
        <v/>
      </c>
      <c r="Y198" s="62" t="str">
        <f t="shared" si="48"/>
        <v/>
      </c>
      <c r="Z198" s="62" t="str">
        <f t="shared" si="49"/>
        <v/>
      </c>
      <c r="AA198" s="62" t="str">
        <f t="shared" si="60"/>
        <v/>
      </c>
      <c r="AB198" s="62" t="str">
        <f>IFERROR(IF(V198&lt;&gt;"",IF(AA198&lt;&gt;"",VLOOKUP(AA198,'big site list'!$B$2:$C$343,2,FALSE),""),""),Preplist!$F$21)</f>
        <v/>
      </c>
      <c r="AD198" s="42">
        <v>195</v>
      </c>
      <c r="AH198" s="42" t="str">
        <f>IF(V198&lt;&gt;"",AND($W198&gt;=DATEVALUE("01/01/1920"),$W198&lt;Lookups!$A$10),"")</f>
        <v/>
      </c>
      <c r="AI198" s="42" t="str">
        <f>IF(V198&lt;&gt;"",AND($X198&gt;=DATEVALUE("01/01/2020"),$X198&lt;=Lookups!$A$10),"")</f>
        <v/>
      </c>
      <c r="AJ198" s="42" t="str">
        <f>IF(V198&lt;&gt;"",IFERROR(VLOOKUP(Y198,Lookups!$A$2:$A$6,1,FALSE),FALSE),"")</f>
        <v/>
      </c>
      <c r="AK198" s="42" t="b">
        <f t="shared" si="61"/>
        <v>1</v>
      </c>
    </row>
    <row r="199" spans="1:37" x14ac:dyDescent="0.35">
      <c r="A199" s="41"/>
      <c r="B199" s="69"/>
      <c r="C199" s="40"/>
      <c r="D199" s="71"/>
      <c r="E199" s="40"/>
      <c r="F199" s="72"/>
      <c r="G199" s="36"/>
      <c r="H199" s="55"/>
      <c r="I199" s="45"/>
      <c r="J199" s="45"/>
      <c r="K199" s="64" t="str">
        <f t="shared" si="50"/>
        <v/>
      </c>
      <c r="L199" s="18" t="str">
        <f t="shared" si="51"/>
        <v/>
      </c>
      <c r="M199" s="18" t="e">
        <f t="shared" si="52"/>
        <v>#VALUE!</v>
      </c>
      <c r="N199" s="18" t="e">
        <f t="shared" si="53"/>
        <v>#VALUE!</v>
      </c>
      <c r="O199" s="18" t="str">
        <f t="shared" si="54"/>
        <v/>
      </c>
      <c r="P199" s="18" t="e">
        <f t="shared" si="55"/>
        <v>#VALUE!</v>
      </c>
      <c r="Q199" s="18">
        <f t="shared" si="56"/>
        <v>0</v>
      </c>
      <c r="R199" s="18" t="e">
        <f t="shared" si="57"/>
        <v>#VALUE!</v>
      </c>
      <c r="S199" s="26" t="str">
        <f t="shared" si="58"/>
        <v>OK</v>
      </c>
      <c r="T199" s="21" t="str">
        <f>IF(V199="","",IF(Lookups!$A$16=0,"Main Site not selected",Lookups!$A$16))</f>
        <v/>
      </c>
      <c r="U199" s="21" t="str">
        <f>IF(V199="","",IF(Lookups!$A$17=0,"Main Site not selected",Lookups!$A$17))</f>
        <v/>
      </c>
      <c r="V199" s="62" t="str">
        <f t="shared" si="59"/>
        <v/>
      </c>
      <c r="W199" s="61" t="str">
        <f t="shared" si="48"/>
        <v/>
      </c>
      <c r="X199" s="61" t="str">
        <f t="shared" si="48"/>
        <v/>
      </c>
      <c r="Y199" s="62" t="str">
        <f t="shared" si="48"/>
        <v/>
      </c>
      <c r="Z199" s="62" t="str">
        <f t="shared" si="49"/>
        <v/>
      </c>
      <c r="AA199" s="62" t="str">
        <f t="shared" si="60"/>
        <v/>
      </c>
      <c r="AB199" s="62" t="str">
        <f>IFERROR(IF(V199&lt;&gt;"",IF(AA199&lt;&gt;"",VLOOKUP(AA199,'big site list'!$B$2:$C$343,2,FALSE),""),""),Preplist!$F$21)</f>
        <v/>
      </c>
      <c r="AD199" s="42">
        <v>196</v>
      </c>
      <c r="AH199" s="42" t="str">
        <f>IF(V199&lt;&gt;"",AND($W199&gt;=DATEVALUE("01/01/1920"),$W199&lt;Lookups!$A$10),"")</f>
        <v/>
      </c>
      <c r="AI199" s="42" t="str">
        <f>IF(V199&lt;&gt;"",AND($X199&gt;=DATEVALUE("01/01/2020"),$X199&lt;=Lookups!$A$10),"")</f>
        <v/>
      </c>
      <c r="AJ199" s="42" t="str">
        <f>IF(V199&lt;&gt;"",IFERROR(VLOOKUP(Y199,Lookups!$A$2:$A$6,1,FALSE),FALSE),"")</f>
        <v/>
      </c>
      <c r="AK199" s="42" t="b">
        <f t="shared" si="61"/>
        <v>1</v>
      </c>
    </row>
    <row r="200" spans="1:37" x14ac:dyDescent="0.35">
      <c r="A200" s="41"/>
      <c r="B200" s="69"/>
      <c r="C200" s="40"/>
      <c r="D200" s="71"/>
      <c r="E200" s="40"/>
      <c r="F200" s="72"/>
      <c r="G200" s="36"/>
      <c r="H200" s="55"/>
      <c r="I200" s="45"/>
      <c r="J200" s="45"/>
      <c r="K200" s="64" t="str">
        <f t="shared" si="50"/>
        <v/>
      </c>
      <c r="L200" s="18" t="str">
        <f t="shared" si="51"/>
        <v/>
      </c>
      <c r="M200" s="18" t="e">
        <f t="shared" si="52"/>
        <v>#VALUE!</v>
      </c>
      <c r="N200" s="18" t="e">
        <f t="shared" si="53"/>
        <v>#VALUE!</v>
      </c>
      <c r="O200" s="18" t="str">
        <f t="shared" si="54"/>
        <v/>
      </c>
      <c r="P200" s="18" t="e">
        <f t="shared" si="55"/>
        <v>#VALUE!</v>
      </c>
      <c r="Q200" s="18">
        <f t="shared" si="56"/>
        <v>0</v>
      </c>
      <c r="R200" s="18" t="e">
        <f t="shared" si="57"/>
        <v>#VALUE!</v>
      </c>
      <c r="S200" s="26" t="str">
        <f t="shared" si="58"/>
        <v>OK</v>
      </c>
      <c r="T200" s="21" t="str">
        <f>IF(V200="","",IF(Lookups!$A$16=0,"Main Site not selected",Lookups!$A$16))</f>
        <v/>
      </c>
      <c r="U200" s="21" t="str">
        <f>IF(V200="","",IF(Lookups!$A$17=0,"Main Site not selected",Lookups!$A$17))</f>
        <v/>
      </c>
      <c r="V200" s="62" t="str">
        <f t="shared" si="59"/>
        <v/>
      </c>
      <c r="W200" s="61" t="str">
        <f t="shared" si="48"/>
        <v/>
      </c>
      <c r="X200" s="61" t="str">
        <f t="shared" si="48"/>
        <v/>
      </c>
      <c r="Y200" s="62" t="str">
        <f t="shared" si="48"/>
        <v/>
      </c>
      <c r="Z200" s="62" t="str">
        <f t="shared" si="49"/>
        <v/>
      </c>
      <c r="AA200" s="62" t="str">
        <f t="shared" si="60"/>
        <v/>
      </c>
      <c r="AB200" s="62" t="str">
        <f>IFERROR(IF(V200&lt;&gt;"",IF(AA200&lt;&gt;"",VLOOKUP(AA200,'big site list'!$B$2:$C$343,2,FALSE),""),""),Preplist!$F$21)</f>
        <v/>
      </c>
      <c r="AD200" s="42">
        <v>197</v>
      </c>
      <c r="AH200" s="42" t="str">
        <f>IF(V200&lt;&gt;"",AND($W200&gt;=DATEVALUE("01/01/1920"),$W200&lt;Lookups!$A$10),"")</f>
        <v/>
      </c>
      <c r="AI200" s="42" t="str">
        <f>IF(V200&lt;&gt;"",AND($X200&gt;=DATEVALUE("01/01/2020"),$X200&lt;=Lookups!$A$10),"")</f>
        <v/>
      </c>
      <c r="AJ200" s="42" t="str">
        <f>IF(V200&lt;&gt;"",IFERROR(VLOOKUP(Y200,Lookups!$A$2:$A$6,1,FALSE),FALSE),"")</f>
        <v/>
      </c>
      <c r="AK200" s="42" t="b">
        <f t="shared" si="61"/>
        <v>1</v>
      </c>
    </row>
    <row r="201" spans="1:37" x14ac:dyDescent="0.35">
      <c r="A201" s="41"/>
      <c r="B201" s="69"/>
      <c r="C201" s="40"/>
      <c r="D201" s="71"/>
      <c r="E201" s="40"/>
      <c r="F201" s="72"/>
      <c r="G201" s="36"/>
      <c r="H201" s="55"/>
      <c r="I201" s="45"/>
      <c r="J201" s="45"/>
      <c r="K201" s="64" t="str">
        <f t="shared" si="50"/>
        <v/>
      </c>
      <c r="L201" s="18" t="str">
        <f t="shared" si="51"/>
        <v/>
      </c>
      <c r="M201" s="18" t="e">
        <f t="shared" si="52"/>
        <v>#VALUE!</v>
      </c>
      <c r="N201" s="18" t="e">
        <f t="shared" si="53"/>
        <v>#VALUE!</v>
      </c>
      <c r="O201" s="18" t="str">
        <f t="shared" si="54"/>
        <v/>
      </c>
      <c r="P201" s="18" t="e">
        <f t="shared" si="55"/>
        <v>#VALUE!</v>
      </c>
      <c r="Q201" s="18">
        <f t="shared" si="56"/>
        <v>0</v>
      </c>
      <c r="R201" s="18" t="e">
        <f t="shared" si="57"/>
        <v>#VALUE!</v>
      </c>
      <c r="S201" s="26" t="str">
        <f t="shared" si="58"/>
        <v>OK</v>
      </c>
      <c r="T201" s="21" t="str">
        <f>IF(V201="","",IF(Lookups!$A$16=0,"Main Site not selected",Lookups!$A$16))</f>
        <v/>
      </c>
      <c r="U201" s="21" t="str">
        <f>IF(V201="","",IF(Lookups!$A$17=0,"Main Site not selected",Lookups!$A$17))</f>
        <v/>
      </c>
      <c r="V201" s="62" t="str">
        <f t="shared" si="59"/>
        <v/>
      </c>
      <c r="W201" s="61" t="str">
        <f t="shared" si="48"/>
        <v/>
      </c>
      <c r="X201" s="61" t="str">
        <f t="shared" si="48"/>
        <v/>
      </c>
      <c r="Y201" s="62" t="str">
        <f t="shared" si="48"/>
        <v/>
      </c>
      <c r="Z201" s="62" t="str">
        <f t="shared" si="49"/>
        <v/>
      </c>
      <c r="AA201" s="62" t="str">
        <f t="shared" si="60"/>
        <v/>
      </c>
      <c r="AB201" s="62" t="str">
        <f>IFERROR(IF(V201&lt;&gt;"",IF(AA201&lt;&gt;"",VLOOKUP(AA201,'big site list'!$B$2:$C$343,2,FALSE),""),""),Preplist!$F$21)</f>
        <v/>
      </c>
      <c r="AD201" s="42">
        <v>198</v>
      </c>
      <c r="AH201" s="42" t="str">
        <f>IF(V201&lt;&gt;"",AND($W201&gt;=DATEVALUE("01/01/1920"),$W201&lt;Lookups!$A$10),"")</f>
        <v/>
      </c>
      <c r="AI201" s="42" t="str">
        <f>IF(V201&lt;&gt;"",AND($X201&gt;=DATEVALUE("01/01/2020"),$X201&lt;=Lookups!$A$10),"")</f>
        <v/>
      </c>
      <c r="AJ201" s="42" t="str">
        <f>IF(V201&lt;&gt;"",IFERROR(VLOOKUP(Y201,Lookups!$A$2:$A$6,1,FALSE),FALSE),"")</f>
        <v/>
      </c>
      <c r="AK201" s="42" t="b">
        <f t="shared" si="61"/>
        <v>1</v>
      </c>
    </row>
    <row r="202" spans="1:37" x14ac:dyDescent="0.35">
      <c r="A202" s="41"/>
      <c r="B202" s="69"/>
      <c r="C202" s="40"/>
      <c r="D202" s="71"/>
      <c r="E202" s="40"/>
      <c r="F202" s="72"/>
      <c r="G202" s="36"/>
      <c r="H202" s="55"/>
      <c r="I202" s="45"/>
      <c r="J202" s="45"/>
      <c r="K202" s="64" t="str">
        <f t="shared" si="50"/>
        <v/>
      </c>
      <c r="L202" s="18" t="str">
        <f t="shared" si="51"/>
        <v/>
      </c>
      <c r="M202" s="18" t="e">
        <f t="shared" si="52"/>
        <v>#VALUE!</v>
      </c>
      <c r="N202" s="18" t="e">
        <f t="shared" si="53"/>
        <v>#VALUE!</v>
      </c>
      <c r="O202" s="18" t="str">
        <f t="shared" si="54"/>
        <v/>
      </c>
      <c r="P202" s="18" t="e">
        <f t="shared" si="55"/>
        <v>#VALUE!</v>
      </c>
      <c r="Q202" s="18">
        <f t="shared" si="56"/>
        <v>0</v>
      </c>
      <c r="R202" s="18" t="e">
        <f t="shared" si="57"/>
        <v>#VALUE!</v>
      </c>
      <c r="S202" s="26" t="str">
        <f t="shared" si="58"/>
        <v>OK</v>
      </c>
      <c r="T202" s="21" t="str">
        <f>IF(V202="","",IF(Lookups!$A$16=0,"Main Site not selected",Lookups!$A$16))</f>
        <v/>
      </c>
      <c r="U202" s="21" t="str">
        <f>IF(V202="","",IF(Lookups!$A$17=0,"Main Site not selected",Lookups!$A$17))</f>
        <v/>
      </c>
      <c r="V202" s="62" t="str">
        <f t="shared" si="59"/>
        <v/>
      </c>
      <c r="W202" s="61" t="str">
        <f t="shared" si="48"/>
        <v/>
      </c>
      <c r="X202" s="61" t="str">
        <f t="shared" si="48"/>
        <v/>
      </c>
      <c r="Y202" s="62" t="str">
        <f t="shared" si="48"/>
        <v/>
      </c>
      <c r="Z202" s="62" t="str">
        <f t="shared" si="49"/>
        <v/>
      </c>
      <c r="AA202" s="62" t="str">
        <f t="shared" si="60"/>
        <v/>
      </c>
      <c r="AB202" s="62" t="str">
        <f>IFERROR(IF(V202&lt;&gt;"",IF(AA202&lt;&gt;"",VLOOKUP(AA202,'big site list'!$B$2:$C$343,2,FALSE),""),""),Preplist!$F$21)</f>
        <v/>
      </c>
      <c r="AD202" s="42">
        <v>199</v>
      </c>
      <c r="AH202" s="42" t="str">
        <f>IF(V202&lt;&gt;"",AND($W202&gt;=DATEVALUE("01/01/1920"),$W202&lt;Lookups!$A$10),"")</f>
        <v/>
      </c>
      <c r="AI202" s="42" t="str">
        <f>IF(V202&lt;&gt;"",AND($X202&gt;=DATEVALUE("01/01/2020"),$X202&lt;=Lookups!$A$10),"")</f>
        <v/>
      </c>
      <c r="AJ202" s="42" t="str">
        <f>IF(V202&lt;&gt;"",IFERROR(VLOOKUP(Y202,Lookups!$A$2:$A$6,1,FALSE),FALSE),"")</f>
        <v/>
      </c>
      <c r="AK202" s="42" t="b">
        <f t="shared" si="61"/>
        <v>1</v>
      </c>
    </row>
    <row r="203" spans="1:37" x14ac:dyDescent="0.35">
      <c r="A203" s="41"/>
      <c r="B203" s="69"/>
      <c r="C203" s="40"/>
      <c r="D203" s="71"/>
      <c r="E203" s="40"/>
      <c r="F203" s="72"/>
      <c r="G203" s="36"/>
      <c r="H203" s="55"/>
      <c r="I203" s="45"/>
      <c r="J203" s="45"/>
      <c r="K203" s="64" t="str">
        <f t="shared" si="50"/>
        <v/>
      </c>
      <c r="L203" s="18" t="str">
        <f t="shared" si="51"/>
        <v/>
      </c>
      <c r="M203" s="18" t="e">
        <f t="shared" si="52"/>
        <v>#VALUE!</v>
      </c>
      <c r="N203" s="18" t="e">
        <f t="shared" si="53"/>
        <v>#VALUE!</v>
      </c>
      <c r="O203" s="18" t="str">
        <f t="shared" si="54"/>
        <v/>
      </c>
      <c r="P203" s="18" t="e">
        <f t="shared" si="55"/>
        <v>#VALUE!</v>
      </c>
      <c r="Q203" s="18">
        <f t="shared" si="56"/>
        <v>0</v>
      </c>
      <c r="R203" s="18" t="e">
        <f t="shared" si="57"/>
        <v>#VALUE!</v>
      </c>
      <c r="S203" s="26" t="str">
        <f t="shared" si="58"/>
        <v>OK</v>
      </c>
      <c r="T203" s="21" t="str">
        <f>IF(V203="","",IF(Lookups!$A$16=0,"Main Site not selected",Lookups!$A$16))</f>
        <v/>
      </c>
      <c r="U203" s="21" t="str">
        <f>IF(V203="","",IF(Lookups!$A$17=0,"Main Site not selected",Lookups!$A$17))</f>
        <v/>
      </c>
      <c r="V203" s="62" t="str">
        <f t="shared" si="59"/>
        <v/>
      </c>
      <c r="W203" s="61" t="str">
        <f t="shared" si="48"/>
        <v/>
      </c>
      <c r="X203" s="61" t="str">
        <f t="shared" si="48"/>
        <v/>
      </c>
      <c r="Y203" s="62" t="str">
        <f t="shared" si="48"/>
        <v/>
      </c>
      <c r="Z203" s="62" t="str">
        <f t="shared" si="49"/>
        <v/>
      </c>
      <c r="AA203" s="62" t="str">
        <f t="shared" si="60"/>
        <v/>
      </c>
      <c r="AB203" s="62" t="str">
        <f>IFERROR(IF(V203&lt;&gt;"",IF(AA203&lt;&gt;"",VLOOKUP(AA203,'big site list'!$B$2:$C$343,2,FALSE),""),""),Preplist!$F$21)</f>
        <v/>
      </c>
      <c r="AD203" s="42">
        <v>200</v>
      </c>
      <c r="AH203" s="42" t="str">
        <f>IF(V203&lt;&gt;"",AND($W203&gt;=DATEVALUE("01/01/1920"),$W203&lt;Lookups!$A$10),"")</f>
        <v/>
      </c>
      <c r="AI203" s="42" t="str">
        <f>IF(V203&lt;&gt;"",AND($X203&gt;=DATEVALUE("01/01/2020"),$X203&lt;=Lookups!$A$10),"")</f>
        <v/>
      </c>
      <c r="AJ203" s="42" t="str">
        <f>IF(V203&lt;&gt;"",IFERROR(VLOOKUP(Y203,Lookups!$A$2:$A$6,1,FALSE),FALSE),"")</f>
        <v/>
      </c>
      <c r="AK203" s="42" t="b">
        <f t="shared" si="61"/>
        <v>1</v>
      </c>
    </row>
    <row r="204" spans="1:37" x14ac:dyDescent="0.35">
      <c r="A204" s="41"/>
      <c r="B204" s="69"/>
      <c r="C204" s="40"/>
      <c r="D204" s="71"/>
      <c r="E204" s="40"/>
      <c r="F204" s="72"/>
      <c r="G204" s="36"/>
      <c r="H204" s="55"/>
      <c r="I204" s="45"/>
      <c r="J204" s="45"/>
      <c r="K204" s="64" t="str">
        <f t="shared" si="50"/>
        <v/>
      </c>
      <c r="L204" s="18" t="str">
        <f t="shared" si="51"/>
        <v/>
      </c>
      <c r="M204" s="18" t="e">
        <f t="shared" si="52"/>
        <v>#VALUE!</v>
      </c>
      <c r="N204" s="18" t="e">
        <f t="shared" si="53"/>
        <v>#VALUE!</v>
      </c>
      <c r="O204" s="18" t="str">
        <f t="shared" si="54"/>
        <v/>
      </c>
      <c r="P204" s="18" t="e">
        <f t="shared" si="55"/>
        <v>#VALUE!</v>
      </c>
      <c r="Q204" s="18">
        <f t="shared" si="56"/>
        <v>0</v>
      </c>
      <c r="R204" s="18" t="e">
        <f t="shared" si="57"/>
        <v>#VALUE!</v>
      </c>
      <c r="S204" s="26" t="str">
        <f t="shared" si="58"/>
        <v>OK</v>
      </c>
      <c r="T204" s="21" t="str">
        <f>IF(V204="","",IF(Lookups!$A$16=0,"Main Site not selected",Lookups!$A$16))</f>
        <v/>
      </c>
      <c r="U204" s="21" t="str">
        <f>IF(V204="","",IF(Lookups!$A$17=0,"Main Site not selected",Lookups!$A$17))</f>
        <v/>
      </c>
      <c r="V204" s="62" t="str">
        <f t="shared" si="59"/>
        <v/>
      </c>
      <c r="W204" s="61" t="str">
        <f t="shared" si="48"/>
        <v/>
      </c>
      <c r="X204" s="61" t="str">
        <f t="shared" si="48"/>
        <v/>
      </c>
      <c r="Y204" s="62" t="str">
        <f t="shared" si="48"/>
        <v/>
      </c>
      <c r="Z204" s="62" t="str">
        <f t="shared" si="49"/>
        <v/>
      </c>
      <c r="AA204" s="62" t="str">
        <f t="shared" si="60"/>
        <v/>
      </c>
      <c r="AB204" s="62" t="str">
        <f>IFERROR(IF(V204&lt;&gt;"",IF(AA204&lt;&gt;"",VLOOKUP(AA204,'big site list'!$B$2:$C$343,2,FALSE),""),""),Preplist!$F$21)</f>
        <v/>
      </c>
      <c r="AD204" s="42">
        <v>201</v>
      </c>
      <c r="AH204" s="42" t="str">
        <f>IF(V204&lt;&gt;"",AND($W204&gt;=DATEVALUE("01/01/1920"),$W204&lt;Lookups!$A$10),"")</f>
        <v/>
      </c>
      <c r="AI204" s="42" t="str">
        <f>IF(V204&lt;&gt;"",AND($X204&gt;=DATEVALUE("01/01/2020"),$X204&lt;=Lookups!$A$10),"")</f>
        <v/>
      </c>
      <c r="AJ204" s="42" t="str">
        <f>IF(V204&lt;&gt;"",IFERROR(VLOOKUP(Y204,Lookups!$A$2:$A$6,1,FALSE),FALSE),"")</f>
        <v/>
      </c>
      <c r="AK204" s="42" t="b">
        <f t="shared" si="61"/>
        <v>1</v>
      </c>
    </row>
    <row r="205" spans="1:37" x14ac:dyDescent="0.35">
      <c r="A205" s="41"/>
      <c r="B205" s="69"/>
      <c r="C205" s="40"/>
      <c r="D205" s="71"/>
      <c r="E205" s="40"/>
      <c r="F205" s="72"/>
      <c r="G205" s="36"/>
      <c r="H205" s="55"/>
      <c r="I205" s="45"/>
      <c r="J205" s="45"/>
      <c r="K205" s="64" t="str">
        <f t="shared" si="50"/>
        <v/>
      </c>
      <c r="L205" s="18" t="str">
        <f t="shared" si="51"/>
        <v/>
      </c>
      <c r="M205" s="18" t="e">
        <f t="shared" si="52"/>
        <v>#VALUE!</v>
      </c>
      <c r="N205" s="18" t="e">
        <f t="shared" si="53"/>
        <v>#VALUE!</v>
      </c>
      <c r="O205" s="18" t="str">
        <f t="shared" si="54"/>
        <v/>
      </c>
      <c r="P205" s="18" t="e">
        <f t="shared" si="55"/>
        <v>#VALUE!</v>
      </c>
      <c r="Q205" s="18">
        <f t="shared" si="56"/>
        <v>0</v>
      </c>
      <c r="R205" s="18" t="e">
        <f t="shared" si="57"/>
        <v>#VALUE!</v>
      </c>
      <c r="S205" s="26" t="str">
        <f t="shared" si="58"/>
        <v>OK</v>
      </c>
      <c r="T205" s="21" t="str">
        <f>IF(V205="","",IF(Lookups!$A$16=0,"Main Site not selected",Lookups!$A$16))</f>
        <v/>
      </c>
      <c r="U205" s="21" t="str">
        <f>IF(V205="","",IF(Lookups!$A$17=0,"Main Site not selected",Lookups!$A$17))</f>
        <v/>
      </c>
      <c r="V205" s="62" t="str">
        <f t="shared" si="59"/>
        <v/>
      </c>
      <c r="W205" s="61" t="str">
        <f t="shared" si="48"/>
        <v/>
      </c>
      <c r="X205" s="61" t="str">
        <f t="shared" si="48"/>
        <v/>
      </c>
      <c r="Y205" s="62" t="str">
        <f t="shared" si="48"/>
        <v/>
      </c>
      <c r="Z205" s="62" t="str">
        <f t="shared" si="49"/>
        <v/>
      </c>
      <c r="AA205" s="62" t="str">
        <f t="shared" si="60"/>
        <v/>
      </c>
      <c r="AB205" s="62" t="str">
        <f>IFERROR(IF(V205&lt;&gt;"",IF(AA205&lt;&gt;"",VLOOKUP(AA205,'big site list'!$B$2:$C$343,2,FALSE),""),""),Preplist!$F$21)</f>
        <v/>
      </c>
      <c r="AD205" s="42">
        <v>202</v>
      </c>
      <c r="AH205" s="42" t="str">
        <f>IF(V205&lt;&gt;"",AND($W205&gt;=DATEVALUE("01/01/1920"),$W205&lt;Lookups!$A$10),"")</f>
        <v/>
      </c>
      <c r="AI205" s="42" t="str">
        <f>IF(V205&lt;&gt;"",AND($X205&gt;=DATEVALUE("01/01/2020"),$X205&lt;=Lookups!$A$10),"")</f>
        <v/>
      </c>
      <c r="AJ205" s="42" t="str">
        <f>IF(V205&lt;&gt;"",IFERROR(VLOOKUP(Y205,Lookups!$A$2:$A$6,1,FALSE),FALSE),"")</f>
        <v/>
      </c>
      <c r="AK205" s="42" t="b">
        <f t="shared" si="61"/>
        <v>1</v>
      </c>
    </row>
    <row r="206" spans="1:37" x14ac:dyDescent="0.35">
      <c r="A206" s="41"/>
      <c r="B206" s="69"/>
      <c r="C206" s="40"/>
      <c r="D206" s="71"/>
      <c r="E206" s="40"/>
      <c r="F206" s="72"/>
      <c r="G206" s="36"/>
      <c r="H206" s="55"/>
      <c r="I206" s="45"/>
      <c r="J206" s="45"/>
      <c r="K206" s="64" t="str">
        <f t="shared" si="50"/>
        <v/>
      </c>
      <c r="L206" s="18" t="str">
        <f t="shared" si="51"/>
        <v/>
      </c>
      <c r="M206" s="18" t="e">
        <f t="shared" si="52"/>
        <v>#VALUE!</v>
      </c>
      <c r="N206" s="18" t="e">
        <f t="shared" si="53"/>
        <v>#VALUE!</v>
      </c>
      <c r="O206" s="18" t="str">
        <f t="shared" si="54"/>
        <v/>
      </c>
      <c r="P206" s="18" t="e">
        <f t="shared" si="55"/>
        <v>#VALUE!</v>
      </c>
      <c r="Q206" s="18">
        <f t="shared" si="56"/>
        <v>0</v>
      </c>
      <c r="R206" s="18" t="e">
        <f t="shared" si="57"/>
        <v>#VALUE!</v>
      </c>
      <c r="S206" s="26" t="str">
        <f t="shared" si="58"/>
        <v>OK</v>
      </c>
      <c r="T206" s="21" t="str">
        <f>IF(V206="","",IF(Lookups!$A$16=0,"Main Site not selected",Lookups!$A$16))</f>
        <v/>
      </c>
      <c r="U206" s="21" t="str">
        <f>IF(V206="","",IF(Lookups!$A$17=0,"Main Site not selected",Lookups!$A$17))</f>
        <v/>
      </c>
      <c r="V206" s="62" t="str">
        <f t="shared" si="59"/>
        <v/>
      </c>
      <c r="W206" s="61" t="str">
        <f t="shared" si="48"/>
        <v/>
      </c>
      <c r="X206" s="61" t="str">
        <f t="shared" si="48"/>
        <v/>
      </c>
      <c r="Y206" s="62" t="str">
        <f t="shared" si="48"/>
        <v/>
      </c>
      <c r="Z206" s="62" t="str">
        <f t="shared" si="49"/>
        <v/>
      </c>
      <c r="AA206" s="62" t="str">
        <f t="shared" si="60"/>
        <v/>
      </c>
      <c r="AB206" s="62" t="str">
        <f>IFERROR(IF(V206&lt;&gt;"",IF(AA206&lt;&gt;"",VLOOKUP(AA206,'big site list'!$B$2:$C$343,2,FALSE),""),""),Preplist!$F$21)</f>
        <v/>
      </c>
      <c r="AD206" s="42">
        <v>203</v>
      </c>
      <c r="AH206" s="42" t="str">
        <f>IF(V206&lt;&gt;"",AND($W206&gt;=DATEVALUE("01/01/1920"),$W206&lt;Lookups!$A$10),"")</f>
        <v/>
      </c>
      <c r="AI206" s="42" t="str">
        <f>IF(V206&lt;&gt;"",AND($X206&gt;=DATEVALUE("01/01/2020"),$X206&lt;=Lookups!$A$10),"")</f>
        <v/>
      </c>
      <c r="AJ206" s="42" t="str">
        <f>IF(V206&lt;&gt;"",IFERROR(VLOOKUP(Y206,Lookups!$A$2:$A$6,1,FALSE),FALSE),"")</f>
        <v/>
      </c>
      <c r="AK206" s="42" t="b">
        <f t="shared" si="61"/>
        <v>1</v>
      </c>
    </row>
    <row r="207" spans="1:37" x14ac:dyDescent="0.35">
      <c r="A207" s="41"/>
      <c r="B207" s="69"/>
      <c r="C207" s="40"/>
      <c r="D207" s="71"/>
      <c r="E207" s="40"/>
      <c r="F207" s="72"/>
      <c r="G207" s="36"/>
      <c r="H207" s="55"/>
      <c r="I207" s="45"/>
      <c r="J207" s="45"/>
      <c r="K207" s="64" t="str">
        <f t="shared" si="50"/>
        <v/>
      </c>
      <c r="L207" s="18" t="str">
        <f t="shared" si="51"/>
        <v/>
      </c>
      <c r="M207" s="18" t="e">
        <f t="shared" si="52"/>
        <v>#VALUE!</v>
      </c>
      <c r="N207" s="18" t="e">
        <f t="shared" si="53"/>
        <v>#VALUE!</v>
      </c>
      <c r="O207" s="18" t="str">
        <f t="shared" si="54"/>
        <v/>
      </c>
      <c r="P207" s="18" t="e">
        <f t="shared" si="55"/>
        <v>#VALUE!</v>
      </c>
      <c r="Q207" s="18">
        <f t="shared" si="56"/>
        <v>0</v>
      </c>
      <c r="R207" s="18" t="e">
        <f t="shared" si="57"/>
        <v>#VALUE!</v>
      </c>
      <c r="S207" s="26" t="str">
        <f t="shared" si="58"/>
        <v>OK</v>
      </c>
      <c r="T207" s="21" t="str">
        <f>IF(V207="","",IF(Lookups!$A$16=0,"Main Site not selected",Lookups!$A$16))</f>
        <v/>
      </c>
      <c r="U207" s="21" t="str">
        <f>IF(V207="","",IF(Lookups!$A$17=0,"Main Site not selected",Lookups!$A$17))</f>
        <v/>
      </c>
      <c r="V207" s="62" t="str">
        <f t="shared" si="59"/>
        <v/>
      </c>
      <c r="W207" s="61" t="str">
        <f t="shared" si="48"/>
        <v/>
      </c>
      <c r="X207" s="61" t="str">
        <f t="shared" si="48"/>
        <v/>
      </c>
      <c r="Y207" s="62" t="str">
        <f t="shared" si="48"/>
        <v/>
      </c>
      <c r="Z207" s="62" t="str">
        <f t="shared" si="49"/>
        <v/>
      </c>
      <c r="AA207" s="62" t="str">
        <f t="shared" si="60"/>
        <v/>
      </c>
      <c r="AB207" s="62" t="str">
        <f>IFERROR(IF(V207&lt;&gt;"",IF(AA207&lt;&gt;"",VLOOKUP(AA207,'big site list'!$B$2:$C$343,2,FALSE),""),""),Preplist!$F$21)</f>
        <v/>
      </c>
      <c r="AD207" s="42">
        <v>204</v>
      </c>
      <c r="AH207" s="42" t="str">
        <f>IF(V207&lt;&gt;"",AND($W207&gt;=DATEVALUE("01/01/1920"),$W207&lt;Lookups!$A$10),"")</f>
        <v/>
      </c>
      <c r="AI207" s="42" t="str">
        <f>IF(V207&lt;&gt;"",AND($X207&gt;=DATEVALUE("01/01/2020"),$X207&lt;=Lookups!$A$10),"")</f>
        <v/>
      </c>
      <c r="AJ207" s="42" t="str">
        <f>IF(V207&lt;&gt;"",IFERROR(VLOOKUP(Y207,Lookups!$A$2:$A$6,1,FALSE),FALSE),"")</f>
        <v/>
      </c>
      <c r="AK207" s="42" t="b">
        <f t="shared" si="61"/>
        <v>1</v>
      </c>
    </row>
    <row r="208" spans="1:37" x14ac:dyDescent="0.35">
      <c r="A208" s="41"/>
      <c r="B208" s="69"/>
      <c r="C208" s="40"/>
      <c r="D208" s="71"/>
      <c r="E208" s="40"/>
      <c r="F208" s="72"/>
      <c r="G208" s="36"/>
      <c r="H208" s="55"/>
      <c r="I208" s="45"/>
      <c r="J208" s="45"/>
      <c r="K208" s="64" t="str">
        <f t="shared" si="50"/>
        <v/>
      </c>
      <c r="L208" s="18" t="str">
        <f t="shared" si="51"/>
        <v/>
      </c>
      <c r="M208" s="18" t="e">
        <f t="shared" si="52"/>
        <v>#VALUE!</v>
      </c>
      <c r="N208" s="18" t="e">
        <f t="shared" si="53"/>
        <v>#VALUE!</v>
      </c>
      <c r="O208" s="18" t="str">
        <f t="shared" si="54"/>
        <v/>
      </c>
      <c r="P208" s="18" t="e">
        <f t="shared" si="55"/>
        <v>#VALUE!</v>
      </c>
      <c r="Q208" s="18">
        <f t="shared" si="56"/>
        <v>0</v>
      </c>
      <c r="R208" s="18" t="e">
        <f t="shared" si="57"/>
        <v>#VALUE!</v>
      </c>
      <c r="S208" s="26" t="str">
        <f t="shared" si="58"/>
        <v>OK</v>
      </c>
      <c r="T208" s="21" t="str">
        <f>IF(V208="","",IF(Lookups!$A$16=0,"Main Site not selected",Lookups!$A$16))</f>
        <v/>
      </c>
      <c r="U208" s="21" t="str">
        <f>IF(V208="","",IF(Lookups!$A$17=0,"Main Site not selected",Lookups!$A$17))</f>
        <v/>
      </c>
      <c r="V208" s="62" t="str">
        <f t="shared" si="59"/>
        <v/>
      </c>
      <c r="W208" s="61" t="str">
        <f t="shared" ref="W208:Y228" si="62">IF(INDEX($A$4:$H$258,$AD208,W$3)="","",INDEX($A$4:$H$258,$AD208,W$3))</f>
        <v/>
      </c>
      <c r="X208" s="61" t="str">
        <f t="shared" si="62"/>
        <v/>
      </c>
      <c r="Y208" s="62" t="str">
        <f t="shared" si="62"/>
        <v/>
      </c>
      <c r="Z208" s="62" t="str">
        <f t="shared" si="49"/>
        <v/>
      </c>
      <c r="AA208" s="62" t="str">
        <f t="shared" si="60"/>
        <v/>
      </c>
      <c r="AB208" s="62" t="str">
        <f>IFERROR(IF(V208&lt;&gt;"",IF(AA208&lt;&gt;"",VLOOKUP(AA208,'big site list'!$B$2:$C$343,2,FALSE),""),""),Preplist!$F$21)</f>
        <v/>
      </c>
      <c r="AD208" s="42">
        <v>205</v>
      </c>
      <c r="AH208" s="42" t="str">
        <f>IF(V208&lt;&gt;"",AND($W208&gt;=DATEVALUE("01/01/1920"),$W208&lt;Lookups!$A$10),"")</f>
        <v/>
      </c>
      <c r="AI208" s="42" t="str">
        <f>IF(V208&lt;&gt;"",AND($X208&gt;=DATEVALUE("01/01/2020"),$X208&lt;=Lookups!$A$10),"")</f>
        <v/>
      </c>
      <c r="AJ208" s="42" t="str">
        <f>IF(V208&lt;&gt;"",IFERROR(VLOOKUP(Y208,Lookups!$A$2:$A$6,1,FALSE),FALSE),"")</f>
        <v/>
      </c>
      <c r="AK208" s="42" t="b">
        <f t="shared" si="61"/>
        <v>1</v>
      </c>
    </row>
    <row r="209" spans="1:37" x14ac:dyDescent="0.35">
      <c r="A209" s="41"/>
      <c r="B209" s="69"/>
      <c r="C209" s="40"/>
      <c r="D209" s="71"/>
      <c r="E209" s="40"/>
      <c r="F209" s="72"/>
      <c r="G209" s="36"/>
      <c r="H209" s="55"/>
      <c r="I209" s="45"/>
      <c r="J209" s="45"/>
      <c r="K209" s="64" t="str">
        <f t="shared" si="50"/>
        <v/>
      </c>
      <c r="L209" s="18" t="str">
        <f t="shared" si="51"/>
        <v/>
      </c>
      <c r="M209" s="18" t="e">
        <f t="shared" si="52"/>
        <v>#VALUE!</v>
      </c>
      <c r="N209" s="18" t="e">
        <f t="shared" si="53"/>
        <v>#VALUE!</v>
      </c>
      <c r="O209" s="18" t="str">
        <f t="shared" si="54"/>
        <v/>
      </c>
      <c r="P209" s="18" t="e">
        <f t="shared" si="55"/>
        <v>#VALUE!</v>
      </c>
      <c r="Q209" s="18">
        <f t="shared" si="56"/>
        <v>0</v>
      </c>
      <c r="R209" s="18" t="e">
        <f t="shared" si="57"/>
        <v>#VALUE!</v>
      </c>
      <c r="S209" s="26" t="str">
        <f t="shared" si="58"/>
        <v>OK</v>
      </c>
      <c r="T209" s="21" t="str">
        <f>IF(V209="","",IF(Lookups!$A$16=0,"Main Site not selected",Lookups!$A$16))</f>
        <v/>
      </c>
      <c r="U209" s="21" t="str">
        <f>IF(V209="","",IF(Lookups!$A$17=0,"Main Site not selected",Lookups!$A$17))</f>
        <v/>
      </c>
      <c r="V209" s="62" t="str">
        <f t="shared" si="59"/>
        <v/>
      </c>
      <c r="W209" s="61" t="str">
        <f t="shared" si="62"/>
        <v/>
      </c>
      <c r="X209" s="61" t="str">
        <f t="shared" si="62"/>
        <v/>
      </c>
      <c r="Y209" s="62" t="str">
        <f t="shared" si="62"/>
        <v/>
      </c>
      <c r="Z209" s="62" t="str">
        <f t="shared" si="49"/>
        <v/>
      </c>
      <c r="AA209" s="62" t="str">
        <f t="shared" si="60"/>
        <v/>
      </c>
      <c r="AB209" s="62" t="str">
        <f>IFERROR(IF(V209&lt;&gt;"",IF(AA209&lt;&gt;"",VLOOKUP(AA209,'big site list'!$B$2:$C$343,2,FALSE),""),""),Preplist!$F$21)</f>
        <v/>
      </c>
      <c r="AD209" s="42">
        <v>206</v>
      </c>
      <c r="AH209" s="42" t="str">
        <f>IF(V209&lt;&gt;"",AND($W209&gt;=DATEVALUE("01/01/1920"),$W209&lt;Lookups!$A$10),"")</f>
        <v/>
      </c>
      <c r="AI209" s="42" t="str">
        <f>IF(V209&lt;&gt;"",AND($X209&gt;=DATEVALUE("01/01/2020"),$X209&lt;=Lookups!$A$10),"")</f>
        <v/>
      </c>
      <c r="AJ209" s="42" t="str">
        <f>IF(V209&lt;&gt;"",IFERROR(VLOOKUP(Y209,Lookups!$A$2:$A$6,1,FALSE),FALSE),"")</f>
        <v/>
      </c>
      <c r="AK209" s="42" t="b">
        <f t="shared" si="61"/>
        <v>1</v>
      </c>
    </row>
    <row r="210" spans="1:37" x14ac:dyDescent="0.35">
      <c r="A210" s="41"/>
      <c r="B210" s="69"/>
      <c r="C210" s="40"/>
      <c r="D210" s="71"/>
      <c r="E210" s="40"/>
      <c r="F210" s="72"/>
      <c r="G210" s="36"/>
      <c r="H210" s="55"/>
      <c r="I210" s="45"/>
      <c r="J210" s="45"/>
      <c r="K210" s="64" t="str">
        <f t="shared" si="50"/>
        <v/>
      </c>
      <c r="L210" s="18" t="str">
        <f t="shared" si="51"/>
        <v/>
      </c>
      <c r="M210" s="18" t="e">
        <f t="shared" si="52"/>
        <v>#VALUE!</v>
      </c>
      <c r="N210" s="18" t="e">
        <f t="shared" si="53"/>
        <v>#VALUE!</v>
      </c>
      <c r="O210" s="18" t="str">
        <f t="shared" si="54"/>
        <v/>
      </c>
      <c r="P210" s="18" t="e">
        <f t="shared" si="55"/>
        <v>#VALUE!</v>
      </c>
      <c r="Q210" s="18">
        <f t="shared" si="56"/>
        <v>0</v>
      </c>
      <c r="R210" s="18" t="e">
        <f t="shared" si="57"/>
        <v>#VALUE!</v>
      </c>
      <c r="S210" s="26" t="str">
        <f t="shared" si="58"/>
        <v>OK</v>
      </c>
      <c r="T210" s="21" t="str">
        <f>IF(V210="","",IF(Lookups!$A$16=0,"Main Site not selected",Lookups!$A$16))</f>
        <v/>
      </c>
      <c r="U210" s="21" t="str">
        <f>IF(V210="","",IF(Lookups!$A$17=0,"Main Site not selected",Lookups!$A$17))</f>
        <v/>
      </c>
      <c r="V210" s="62" t="str">
        <f t="shared" si="59"/>
        <v/>
      </c>
      <c r="W210" s="61" t="str">
        <f t="shared" si="62"/>
        <v/>
      </c>
      <c r="X210" s="61" t="str">
        <f t="shared" si="62"/>
        <v/>
      </c>
      <c r="Y210" s="62" t="str">
        <f t="shared" si="62"/>
        <v/>
      </c>
      <c r="Z210" s="62" t="str">
        <f t="shared" si="49"/>
        <v/>
      </c>
      <c r="AA210" s="62" t="str">
        <f t="shared" si="60"/>
        <v/>
      </c>
      <c r="AB210" s="62" t="str">
        <f>IFERROR(IF(V210&lt;&gt;"",IF(AA210&lt;&gt;"",VLOOKUP(AA210,'big site list'!$B$2:$C$343,2,FALSE),""),""),Preplist!$F$21)</f>
        <v/>
      </c>
      <c r="AD210" s="42">
        <v>207</v>
      </c>
      <c r="AH210" s="42" t="str">
        <f>IF(V210&lt;&gt;"",AND($W210&gt;=DATEVALUE("01/01/1920"),$W210&lt;Lookups!$A$10),"")</f>
        <v/>
      </c>
      <c r="AI210" s="42" t="str">
        <f>IF(V210&lt;&gt;"",AND($X210&gt;=DATEVALUE("01/01/2020"),$X210&lt;=Lookups!$A$10),"")</f>
        <v/>
      </c>
      <c r="AJ210" s="42" t="str">
        <f>IF(V210&lt;&gt;"",IFERROR(VLOOKUP(Y210,Lookups!$A$2:$A$6,1,FALSE),FALSE),"")</f>
        <v/>
      </c>
      <c r="AK210" s="42" t="b">
        <f t="shared" si="61"/>
        <v>1</v>
      </c>
    </row>
    <row r="211" spans="1:37" x14ac:dyDescent="0.35">
      <c r="A211" s="41"/>
      <c r="B211" s="69"/>
      <c r="C211" s="40"/>
      <c r="D211" s="71"/>
      <c r="E211" s="40"/>
      <c r="F211" s="72"/>
      <c r="G211" s="36"/>
      <c r="H211" s="55"/>
      <c r="I211" s="45"/>
      <c r="J211" s="45"/>
      <c r="K211" s="64" t="str">
        <f t="shared" si="50"/>
        <v/>
      </c>
      <c r="L211" s="18" t="str">
        <f t="shared" si="51"/>
        <v/>
      </c>
      <c r="M211" s="18" t="e">
        <f t="shared" si="52"/>
        <v>#VALUE!</v>
      </c>
      <c r="N211" s="18" t="e">
        <f t="shared" si="53"/>
        <v>#VALUE!</v>
      </c>
      <c r="O211" s="18" t="str">
        <f t="shared" si="54"/>
        <v/>
      </c>
      <c r="P211" s="18" t="e">
        <f t="shared" si="55"/>
        <v>#VALUE!</v>
      </c>
      <c r="Q211" s="18">
        <f t="shared" si="56"/>
        <v>0</v>
      </c>
      <c r="R211" s="18" t="e">
        <f t="shared" si="57"/>
        <v>#VALUE!</v>
      </c>
      <c r="S211" s="26" t="str">
        <f t="shared" si="58"/>
        <v>OK</v>
      </c>
      <c r="T211" s="21" t="str">
        <f>IF(V211="","",IF(Lookups!$A$16=0,"Main Site not selected",Lookups!$A$16))</f>
        <v/>
      </c>
      <c r="U211" s="21" t="str">
        <f>IF(V211="","",IF(Lookups!$A$17=0,"Main Site not selected",Lookups!$A$17))</f>
        <v/>
      </c>
      <c r="V211" s="62" t="str">
        <f t="shared" si="59"/>
        <v/>
      </c>
      <c r="W211" s="61" t="str">
        <f t="shared" si="62"/>
        <v/>
      </c>
      <c r="X211" s="61" t="str">
        <f t="shared" si="62"/>
        <v/>
      </c>
      <c r="Y211" s="62" t="str">
        <f t="shared" si="62"/>
        <v/>
      </c>
      <c r="Z211" s="62" t="str">
        <f t="shared" si="49"/>
        <v/>
      </c>
      <c r="AA211" s="62" t="str">
        <f t="shared" si="60"/>
        <v/>
      </c>
      <c r="AB211" s="62" t="str">
        <f>IFERROR(IF(V211&lt;&gt;"",IF(AA211&lt;&gt;"",VLOOKUP(AA211,'big site list'!$B$2:$C$343,2,FALSE),""),""),Preplist!$F$21)</f>
        <v/>
      </c>
      <c r="AD211" s="42">
        <v>208</v>
      </c>
      <c r="AH211" s="42" t="str">
        <f>IF(V211&lt;&gt;"",AND($W211&gt;=DATEVALUE("01/01/1920"),$W211&lt;Lookups!$A$10),"")</f>
        <v/>
      </c>
      <c r="AI211" s="42" t="str">
        <f>IF(V211&lt;&gt;"",AND($X211&gt;=DATEVALUE("01/01/2020"),$X211&lt;=Lookups!$A$10),"")</f>
        <v/>
      </c>
      <c r="AJ211" s="42" t="str">
        <f>IF(V211&lt;&gt;"",IFERROR(VLOOKUP(Y211,Lookups!$A$2:$A$6,1,FALSE),FALSE),"")</f>
        <v/>
      </c>
      <c r="AK211" s="42" t="b">
        <f t="shared" si="61"/>
        <v>1</v>
      </c>
    </row>
    <row r="212" spans="1:37" x14ac:dyDescent="0.35">
      <c r="A212" s="41"/>
      <c r="B212" s="69"/>
      <c r="C212" s="40"/>
      <c r="D212" s="71"/>
      <c r="E212" s="40"/>
      <c r="F212" s="72"/>
      <c r="G212" s="36"/>
      <c r="H212" s="55"/>
      <c r="I212" s="45"/>
      <c r="J212" s="45"/>
      <c r="K212" s="64" t="str">
        <f t="shared" si="50"/>
        <v/>
      </c>
      <c r="L212" s="18" t="str">
        <f t="shared" si="51"/>
        <v/>
      </c>
      <c r="M212" s="18" t="e">
        <f t="shared" si="52"/>
        <v>#VALUE!</v>
      </c>
      <c r="N212" s="18" t="e">
        <f t="shared" si="53"/>
        <v>#VALUE!</v>
      </c>
      <c r="O212" s="18" t="str">
        <f t="shared" si="54"/>
        <v/>
      </c>
      <c r="P212" s="18" t="e">
        <f t="shared" si="55"/>
        <v>#VALUE!</v>
      </c>
      <c r="Q212" s="18">
        <f t="shared" si="56"/>
        <v>0</v>
      </c>
      <c r="R212" s="18" t="e">
        <f t="shared" si="57"/>
        <v>#VALUE!</v>
      </c>
      <c r="S212" s="26" t="str">
        <f t="shared" si="58"/>
        <v>OK</v>
      </c>
      <c r="T212" s="21" t="str">
        <f>IF(V212="","",IF(Lookups!$A$16=0,"Main Site not selected",Lookups!$A$16))</f>
        <v/>
      </c>
      <c r="U212" s="21" t="str">
        <f>IF(V212="","",IF(Lookups!$A$17=0,"Main Site not selected",Lookups!$A$17))</f>
        <v/>
      </c>
      <c r="V212" s="62" t="str">
        <f t="shared" si="59"/>
        <v/>
      </c>
      <c r="W212" s="61" t="str">
        <f t="shared" si="62"/>
        <v/>
      </c>
      <c r="X212" s="61" t="str">
        <f t="shared" si="62"/>
        <v/>
      </c>
      <c r="Y212" s="62" t="str">
        <f t="shared" si="62"/>
        <v/>
      </c>
      <c r="Z212" s="62" t="str">
        <f t="shared" si="49"/>
        <v/>
      </c>
      <c r="AA212" s="62" t="str">
        <f t="shared" si="60"/>
        <v/>
      </c>
      <c r="AB212" s="62" t="str">
        <f>IFERROR(IF(V212&lt;&gt;"",IF(AA212&lt;&gt;"",VLOOKUP(AA212,'big site list'!$B$2:$C$343,2,FALSE),""),""),Preplist!$F$21)</f>
        <v/>
      </c>
      <c r="AD212" s="42">
        <v>209</v>
      </c>
      <c r="AH212" s="42" t="str">
        <f>IF(V212&lt;&gt;"",AND($W212&gt;=DATEVALUE("01/01/1920"),$W212&lt;Lookups!$A$10),"")</f>
        <v/>
      </c>
      <c r="AI212" s="42" t="str">
        <f>IF(V212&lt;&gt;"",AND($X212&gt;=DATEVALUE("01/01/2020"),$X212&lt;=Lookups!$A$10),"")</f>
        <v/>
      </c>
      <c r="AJ212" s="42" t="str">
        <f>IF(V212&lt;&gt;"",IFERROR(VLOOKUP(Y212,Lookups!$A$2:$A$6,1,FALSE),FALSE),"")</f>
        <v/>
      </c>
      <c r="AK212" s="42" t="b">
        <f t="shared" si="61"/>
        <v>1</v>
      </c>
    </row>
    <row r="213" spans="1:37" x14ac:dyDescent="0.35">
      <c r="A213" s="41"/>
      <c r="B213" s="69"/>
      <c r="C213" s="40"/>
      <c r="D213" s="71"/>
      <c r="E213" s="40"/>
      <c r="F213" s="72"/>
      <c r="G213" s="36"/>
      <c r="H213" s="55"/>
      <c r="I213" s="45"/>
      <c r="J213" s="45"/>
      <c r="K213" s="64" t="str">
        <f t="shared" si="50"/>
        <v/>
      </c>
      <c r="L213" s="18" t="str">
        <f t="shared" si="51"/>
        <v/>
      </c>
      <c r="M213" s="18" t="e">
        <f t="shared" si="52"/>
        <v>#VALUE!</v>
      </c>
      <c r="N213" s="18" t="e">
        <f t="shared" si="53"/>
        <v>#VALUE!</v>
      </c>
      <c r="O213" s="18" t="str">
        <f t="shared" si="54"/>
        <v/>
      </c>
      <c r="P213" s="18" t="e">
        <f t="shared" si="55"/>
        <v>#VALUE!</v>
      </c>
      <c r="Q213" s="18">
        <f t="shared" si="56"/>
        <v>0</v>
      </c>
      <c r="R213" s="18" t="e">
        <f t="shared" si="57"/>
        <v>#VALUE!</v>
      </c>
      <c r="S213" s="26" t="str">
        <f t="shared" si="58"/>
        <v>OK</v>
      </c>
      <c r="T213" s="21" t="str">
        <f>IF(V213="","",IF(Lookups!$A$16=0,"Main Site not selected",Lookups!$A$16))</f>
        <v/>
      </c>
      <c r="U213" s="21" t="str">
        <f>IF(V213="","",IF(Lookups!$A$17=0,"Main Site not selected",Lookups!$A$17))</f>
        <v/>
      </c>
      <c r="V213" s="62" t="str">
        <f t="shared" si="59"/>
        <v/>
      </c>
      <c r="W213" s="61" t="str">
        <f t="shared" si="62"/>
        <v/>
      </c>
      <c r="X213" s="61" t="str">
        <f t="shared" si="62"/>
        <v/>
      </c>
      <c r="Y213" s="62" t="str">
        <f t="shared" si="62"/>
        <v/>
      </c>
      <c r="Z213" s="62" t="str">
        <f t="shared" si="49"/>
        <v/>
      </c>
      <c r="AA213" s="62" t="str">
        <f t="shared" si="60"/>
        <v/>
      </c>
      <c r="AB213" s="62" t="str">
        <f>IFERROR(IF(V213&lt;&gt;"",IF(AA213&lt;&gt;"",VLOOKUP(AA213,'big site list'!$B$2:$C$343,2,FALSE),""),""),Preplist!$F$21)</f>
        <v/>
      </c>
      <c r="AD213" s="42">
        <v>210</v>
      </c>
      <c r="AH213" s="42" t="str">
        <f>IF(V213&lt;&gt;"",AND($W213&gt;=DATEVALUE("01/01/1920"),$W213&lt;Lookups!$A$10),"")</f>
        <v/>
      </c>
      <c r="AI213" s="42" t="str">
        <f>IF(V213&lt;&gt;"",AND($X213&gt;=DATEVALUE("01/01/2020"),$X213&lt;=Lookups!$A$10),"")</f>
        <v/>
      </c>
      <c r="AJ213" s="42" t="str">
        <f>IF(V213&lt;&gt;"",IFERROR(VLOOKUP(Y213,Lookups!$A$2:$A$6,1,FALSE),FALSE),"")</f>
        <v/>
      </c>
      <c r="AK213" s="42" t="b">
        <f t="shared" si="61"/>
        <v>1</v>
      </c>
    </row>
    <row r="214" spans="1:37" x14ac:dyDescent="0.35">
      <c r="A214" s="41"/>
      <c r="B214" s="69"/>
      <c r="C214" s="40"/>
      <c r="D214" s="71"/>
      <c r="E214" s="40"/>
      <c r="F214" s="72"/>
      <c r="G214" s="36"/>
      <c r="H214" s="55"/>
      <c r="I214" s="45"/>
      <c r="J214" s="45"/>
      <c r="K214" s="64" t="str">
        <f t="shared" si="50"/>
        <v/>
      </c>
      <c r="L214" s="18" t="str">
        <f t="shared" si="51"/>
        <v/>
      </c>
      <c r="M214" s="18" t="e">
        <f t="shared" si="52"/>
        <v>#VALUE!</v>
      </c>
      <c r="N214" s="18" t="e">
        <f t="shared" si="53"/>
        <v>#VALUE!</v>
      </c>
      <c r="O214" s="18" t="str">
        <f t="shared" si="54"/>
        <v/>
      </c>
      <c r="P214" s="18" t="e">
        <f t="shared" si="55"/>
        <v>#VALUE!</v>
      </c>
      <c r="Q214" s="18">
        <f t="shared" si="56"/>
        <v>0</v>
      </c>
      <c r="R214" s="18" t="e">
        <f t="shared" si="57"/>
        <v>#VALUE!</v>
      </c>
      <c r="S214" s="26" t="str">
        <f t="shared" si="58"/>
        <v>OK</v>
      </c>
      <c r="T214" s="21" t="str">
        <f>IF(V214="","",IF(Lookups!$A$16=0,"Main Site not selected",Lookups!$A$16))</f>
        <v/>
      </c>
      <c r="U214" s="21" t="str">
        <f>IF(V214="","",IF(Lookups!$A$17=0,"Main Site not selected",Lookups!$A$17))</f>
        <v/>
      </c>
      <c r="V214" s="62" t="str">
        <f t="shared" si="59"/>
        <v/>
      </c>
      <c r="W214" s="61" t="str">
        <f t="shared" si="62"/>
        <v/>
      </c>
      <c r="X214" s="61" t="str">
        <f t="shared" si="62"/>
        <v/>
      </c>
      <c r="Y214" s="62" t="str">
        <f t="shared" si="62"/>
        <v/>
      </c>
      <c r="Z214" s="62" t="str">
        <f t="shared" si="49"/>
        <v/>
      </c>
      <c r="AA214" s="62" t="str">
        <f t="shared" si="60"/>
        <v/>
      </c>
      <c r="AB214" s="62" t="str">
        <f>IFERROR(IF(V214&lt;&gt;"",IF(AA214&lt;&gt;"",VLOOKUP(AA214,'big site list'!$B$2:$C$343,2,FALSE),""),""),Preplist!$F$21)</f>
        <v/>
      </c>
      <c r="AD214" s="42">
        <v>211</v>
      </c>
      <c r="AH214" s="42" t="str">
        <f>IF(V214&lt;&gt;"",AND($W214&gt;=DATEVALUE("01/01/1920"),$W214&lt;Lookups!$A$10),"")</f>
        <v/>
      </c>
      <c r="AI214" s="42" t="str">
        <f>IF(V214&lt;&gt;"",AND($X214&gt;=DATEVALUE("01/01/2020"),$X214&lt;=Lookups!$A$10),"")</f>
        <v/>
      </c>
      <c r="AJ214" s="42" t="str">
        <f>IF(V214&lt;&gt;"",IFERROR(VLOOKUP(Y214,Lookups!$A$2:$A$6,1,FALSE),FALSE),"")</f>
        <v/>
      </c>
      <c r="AK214" s="42" t="b">
        <f t="shared" si="61"/>
        <v>1</v>
      </c>
    </row>
    <row r="215" spans="1:37" x14ac:dyDescent="0.35">
      <c r="A215" s="41"/>
      <c r="B215" s="69"/>
      <c r="C215" s="40"/>
      <c r="D215" s="71"/>
      <c r="E215" s="40"/>
      <c r="F215" s="72"/>
      <c r="G215" s="36"/>
      <c r="H215" s="55"/>
      <c r="I215" s="45"/>
      <c r="J215" s="45"/>
      <c r="K215" s="64" t="str">
        <f t="shared" si="50"/>
        <v/>
      </c>
      <c r="L215" s="18" t="str">
        <f t="shared" si="51"/>
        <v/>
      </c>
      <c r="M215" s="18" t="e">
        <f t="shared" si="52"/>
        <v>#VALUE!</v>
      </c>
      <c r="N215" s="18" t="e">
        <f t="shared" si="53"/>
        <v>#VALUE!</v>
      </c>
      <c r="O215" s="18" t="str">
        <f t="shared" si="54"/>
        <v/>
      </c>
      <c r="P215" s="18" t="e">
        <f t="shared" si="55"/>
        <v>#VALUE!</v>
      </c>
      <c r="Q215" s="18">
        <f t="shared" si="56"/>
        <v>0</v>
      </c>
      <c r="R215" s="18" t="e">
        <f t="shared" si="57"/>
        <v>#VALUE!</v>
      </c>
      <c r="S215" s="26" t="str">
        <f t="shared" si="58"/>
        <v>OK</v>
      </c>
      <c r="T215" s="21" t="str">
        <f>IF(V215="","",IF(Lookups!$A$16=0,"Main Site not selected",Lookups!$A$16))</f>
        <v/>
      </c>
      <c r="U215" s="21" t="str">
        <f>IF(V215="","",IF(Lookups!$A$17=0,"Main Site not selected",Lookups!$A$17))</f>
        <v/>
      </c>
      <c r="V215" s="62" t="str">
        <f t="shared" si="59"/>
        <v/>
      </c>
      <c r="W215" s="61" t="str">
        <f t="shared" si="62"/>
        <v/>
      </c>
      <c r="X215" s="61" t="str">
        <f t="shared" si="62"/>
        <v/>
      </c>
      <c r="Y215" s="62" t="str">
        <f t="shared" si="62"/>
        <v/>
      </c>
      <c r="Z215" s="62" t="str">
        <f t="shared" si="49"/>
        <v/>
      </c>
      <c r="AA215" s="62" t="str">
        <f t="shared" si="60"/>
        <v/>
      </c>
      <c r="AB215" s="62" t="str">
        <f>IFERROR(IF(V215&lt;&gt;"",IF(AA215&lt;&gt;"",VLOOKUP(AA215,'big site list'!$B$2:$C$343,2,FALSE),""),""),Preplist!$F$21)</f>
        <v/>
      </c>
      <c r="AD215" s="42">
        <v>212</v>
      </c>
      <c r="AH215" s="42" t="str">
        <f>IF(V215&lt;&gt;"",AND($W215&gt;=DATEVALUE("01/01/1920"),$W215&lt;Lookups!$A$10),"")</f>
        <v/>
      </c>
      <c r="AI215" s="42" t="str">
        <f>IF(V215&lt;&gt;"",AND($X215&gt;=DATEVALUE("01/01/2020"),$X215&lt;=Lookups!$A$10),"")</f>
        <v/>
      </c>
      <c r="AJ215" s="42" t="str">
        <f>IF(V215&lt;&gt;"",IFERROR(VLOOKUP(Y215,Lookups!$A$2:$A$6,1,FALSE),FALSE),"")</f>
        <v/>
      </c>
      <c r="AK215" s="42" t="b">
        <f t="shared" si="61"/>
        <v>1</v>
      </c>
    </row>
    <row r="216" spans="1:37" x14ac:dyDescent="0.35">
      <c r="A216" s="41"/>
      <c r="B216" s="69"/>
      <c r="C216" s="40"/>
      <c r="D216" s="71"/>
      <c r="E216" s="40"/>
      <c r="F216" s="72"/>
      <c r="G216" s="36"/>
      <c r="H216" s="55"/>
      <c r="I216" s="45"/>
      <c r="J216" s="45"/>
      <c r="K216" s="64" t="str">
        <f t="shared" si="50"/>
        <v/>
      </c>
      <c r="L216" s="18" t="str">
        <f t="shared" si="51"/>
        <v/>
      </c>
      <c r="M216" s="18" t="e">
        <f t="shared" si="52"/>
        <v>#VALUE!</v>
      </c>
      <c r="N216" s="18" t="e">
        <f t="shared" si="53"/>
        <v>#VALUE!</v>
      </c>
      <c r="O216" s="18" t="str">
        <f t="shared" si="54"/>
        <v/>
      </c>
      <c r="P216" s="18" t="e">
        <f t="shared" si="55"/>
        <v>#VALUE!</v>
      </c>
      <c r="Q216" s="18">
        <f t="shared" si="56"/>
        <v>0</v>
      </c>
      <c r="R216" s="18" t="e">
        <f t="shared" si="57"/>
        <v>#VALUE!</v>
      </c>
      <c r="S216" s="26" t="str">
        <f t="shared" si="58"/>
        <v>OK</v>
      </c>
      <c r="T216" s="21" t="str">
        <f>IF(V216="","",IF(Lookups!$A$16=0,"Main Site not selected",Lookups!$A$16))</f>
        <v/>
      </c>
      <c r="U216" s="21" t="str">
        <f>IF(V216="","",IF(Lookups!$A$17=0,"Main Site not selected",Lookups!$A$17))</f>
        <v/>
      </c>
      <c r="V216" s="62" t="str">
        <f t="shared" si="59"/>
        <v/>
      </c>
      <c r="W216" s="61" t="str">
        <f t="shared" si="62"/>
        <v/>
      </c>
      <c r="X216" s="61" t="str">
        <f t="shared" si="62"/>
        <v/>
      </c>
      <c r="Y216" s="62" t="str">
        <f t="shared" si="62"/>
        <v/>
      </c>
      <c r="Z216" s="62" t="str">
        <f t="shared" si="49"/>
        <v/>
      </c>
      <c r="AA216" s="62" t="str">
        <f t="shared" si="60"/>
        <v/>
      </c>
      <c r="AB216" s="62" t="str">
        <f>IFERROR(IF(V216&lt;&gt;"",IF(AA216&lt;&gt;"",VLOOKUP(AA216,'big site list'!$B$2:$C$343,2,FALSE),""),""),Preplist!$F$21)</f>
        <v/>
      </c>
      <c r="AD216" s="42">
        <v>213</v>
      </c>
      <c r="AH216" s="42" t="str">
        <f>IF(V216&lt;&gt;"",AND($W216&gt;=DATEVALUE("01/01/1920"),$W216&lt;Lookups!$A$10),"")</f>
        <v/>
      </c>
      <c r="AI216" s="42" t="str">
        <f>IF(V216&lt;&gt;"",AND($X216&gt;=DATEVALUE("01/01/2020"),$X216&lt;=Lookups!$A$10),"")</f>
        <v/>
      </c>
      <c r="AJ216" s="42" t="str">
        <f>IF(V216&lt;&gt;"",IFERROR(VLOOKUP(Y216,Lookups!$A$2:$A$6,1,FALSE),FALSE),"")</f>
        <v/>
      </c>
      <c r="AK216" s="42" t="b">
        <f t="shared" si="61"/>
        <v>1</v>
      </c>
    </row>
    <row r="217" spans="1:37" x14ac:dyDescent="0.35">
      <c r="A217" s="41"/>
      <c r="B217" s="69"/>
      <c r="C217" s="40"/>
      <c r="D217" s="71"/>
      <c r="E217" s="40"/>
      <c r="F217" s="72"/>
      <c r="G217" s="36"/>
      <c r="H217" s="55"/>
      <c r="I217" s="45"/>
      <c r="J217" s="45"/>
      <c r="K217" s="64" t="str">
        <f t="shared" si="50"/>
        <v/>
      </c>
      <c r="L217" s="18" t="str">
        <f t="shared" si="51"/>
        <v/>
      </c>
      <c r="M217" s="18" t="e">
        <f t="shared" si="52"/>
        <v>#VALUE!</v>
      </c>
      <c r="N217" s="18" t="e">
        <f t="shared" si="53"/>
        <v>#VALUE!</v>
      </c>
      <c r="O217" s="18" t="str">
        <f t="shared" si="54"/>
        <v/>
      </c>
      <c r="P217" s="18" t="e">
        <f t="shared" si="55"/>
        <v>#VALUE!</v>
      </c>
      <c r="Q217" s="18">
        <f t="shared" si="56"/>
        <v>0</v>
      </c>
      <c r="R217" s="18" t="e">
        <f t="shared" si="57"/>
        <v>#VALUE!</v>
      </c>
      <c r="S217" s="26" t="str">
        <f t="shared" si="58"/>
        <v>OK</v>
      </c>
      <c r="T217" s="21" t="str">
        <f>IF(V217="","",IF(Lookups!$A$16=0,"Main Site not selected",Lookups!$A$16))</f>
        <v/>
      </c>
      <c r="U217" s="21" t="str">
        <f>IF(V217="","",IF(Lookups!$A$17=0,"Main Site not selected",Lookups!$A$17))</f>
        <v/>
      </c>
      <c r="V217" s="62" t="str">
        <f t="shared" si="59"/>
        <v/>
      </c>
      <c r="W217" s="61" t="str">
        <f t="shared" si="62"/>
        <v/>
      </c>
      <c r="X217" s="61" t="str">
        <f t="shared" si="62"/>
        <v/>
      </c>
      <c r="Y217" s="62" t="str">
        <f t="shared" si="62"/>
        <v/>
      </c>
      <c r="Z217" s="62" t="str">
        <f t="shared" si="49"/>
        <v/>
      </c>
      <c r="AA217" s="62" t="str">
        <f t="shared" si="60"/>
        <v/>
      </c>
      <c r="AB217" s="62" t="str">
        <f>IFERROR(IF(V217&lt;&gt;"",IF(AA217&lt;&gt;"",VLOOKUP(AA217,'big site list'!$B$2:$C$343,2,FALSE),""),""),Preplist!$F$21)</f>
        <v/>
      </c>
      <c r="AD217" s="42">
        <v>214</v>
      </c>
      <c r="AH217" s="42" t="str">
        <f>IF(V217&lt;&gt;"",AND($W217&gt;=DATEVALUE("01/01/1920"),$W217&lt;Lookups!$A$10),"")</f>
        <v/>
      </c>
      <c r="AI217" s="42" t="str">
        <f>IF(V217&lt;&gt;"",AND($X217&gt;=DATEVALUE("01/01/2020"),$X217&lt;=Lookups!$A$10),"")</f>
        <v/>
      </c>
      <c r="AJ217" s="42" t="str">
        <f>IF(V217&lt;&gt;"",IFERROR(VLOOKUP(Y217,Lookups!$A$2:$A$6,1,FALSE),FALSE),"")</f>
        <v/>
      </c>
      <c r="AK217" s="42" t="b">
        <f t="shared" si="61"/>
        <v>1</v>
      </c>
    </row>
    <row r="218" spans="1:37" x14ac:dyDescent="0.35">
      <c r="A218" s="41"/>
      <c r="B218" s="69"/>
      <c r="C218" s="40"/>
      <c r="D218" s="71"/>
      <c r="E218" s="40"/>
      <c r="F218" s="72"/>
      <c r="G218" s="36"/>
      <c r="H218" s="55"/>
      <c r="I218" s="45"/>
      <c r="J218" s="45"/>
      <c r="K218" s="64" t="str">
        <f t="shared" si="50"/>
        <v/>
      </c>
      <c r="L218" s="18" t="str">
        <f t="shared" si="51"/>
        <v/>
      </c>
      <c r="M218" s="18" t="e">
        <f t="shared" si="52"/>
        <v>#VALUE!</v>
      </c>
      <c r="N218" s="18" t="e">
        <f t="shared" si="53"/>
        <v>#VALUE!</v>
      </c>
      <c r="O218" s="18" t="str">
        <f t="shared" si="54"/>
        <v/>
      </c>
      <c r="P218" s="18" t="e">
        <f t="shared" si="55"/>
        <v>#VALUE!</v>
      </c>
      <c r="Q218" s="18">
        <f t="shared" si="56"/>
        <v>0</v>
      </c>
      <c r="R218" s="18" t="e">
        <f t="shared" si="57"/>
        <v>#VALUE!</v>
      </c>
      <c r="S218" s="26" t="str">
        <f t="shared" si="58"/>
        <v>OK</v>
      </c>
      <c r="T218" s="21" t="str">
        <f>IF(V218="","",IF(Lookups!$A$16=0,"Main Site not selected",Lookups!$A$16))</f>
        <v/>
      </c>
      <c r="U218" s="21" t="str">
        <f>IF(V218="","",IF(Lookups!$A$17=0,"Main Site not selected",Lookups!$A$17))</f>
        <v/>
      </c>
      <c r="V218" s="62" t="str">
        <f t="shared" si="59"/>
        <v/>
      </c>
      <c r="W218" s="61" t="str">
        <f t="shared" si="62"/>
        <v/>
      </c>
      <c r="X218" s="61" t="str">
        <f t="shared" si="62"/>
        <v/>
      </c>
      <c r="Y218" s="62" t="str">
        <f t="shared" si="62"/>
        <v/>
      </c>
      <c r="Z218" s="62" t="str">
        <f t="shared" si="49"/>
        <v/>
      </c>
      <c r="AA218" s="62" t="str">
        <f t="shared" si="60"/>
        <v/>
      </c>
      <c r="AB218" s="62" t="str">
        <f>IFERROR(IF(V218&lt;&gt;"",IF(AA218&lt;&gt;"",VLOOKUP(AA218,'big site list'!$B$2:$C$343,2,FALSE),""),""),Preplist!$F$21)</f>
        <v/>
      </c>
      <c r="AD218" s="42">
        <v>215</v>
      </c>
      <c r="AH218" s="42" t="str">
        <f>IF(V218&lt;&gt;"",AND($W218&gt;=DATEVALUE("01/01/1920"),$W218&lt;Lookups!$A$10),"")</f>
        <v/>
      </c>
      <c r="AI218" s="42" t="str">
        <f>IF(V218&lt;&gt;"",AND($X218&gt;=DATEVALUE("01/01/2020"),$X218&lt;=Lookups!$A$10),"")</f>
        <v/>
      </c>
      <c r="AJ218" s="42" t="str">
        <f>IF(V218&lt;&gt;"",IFERROR(VLOOKUP(Y218,Lookups!$A$2:$A$6,1,FALSE),FALSE),"")</f>
        <v/>
      </c>
      <c r="AK218" s="42" t="b">
        <f t="shared" si="61"/>
        <v>1</v>
      </c>
    </row>
    <row r="219" spans="1:37" x14ac:dyDescent="0.35">
      <c r="A219" s="41"/>
      <c r="B219" s="69"/>
      <c r="C219" s="40"/>
      <c r="D219" s="71"/>
      <c r="E219" s="40"/>
      <c r="F219" s="72"/>
      <c r="G219" s="36"/>
      <c r="H219" s="55"/>
      <c r="I219" s="45"/>
      <c r="J219" s="45"/>
      <c r="K219" s="64" t="str">
        <f t="shared" si="50"/>
        <v/>
      </c>
      <c r="L219" s="18" t="str">
        <f t="shared" si="51"/>
        <v/>
      </c>
      <c r="M219" s="18" t="e">
        <f t="shared" si="52"/>
        <v>#VALUE!</v>
      </c>
      <c r="N219" s="18" t="e">
        <f t="shared" si="53"/>
        <v>#VALUE!</v>
      </c>
      <c r="O219" s="18" t="str">
        <f t="shared" si="54"/>
        <v/>
      </c>
      <c r="P219" s="18" t="e">
        <f t="shared" si="55"/>
        <v>#VALUE!</v>
      </c>
      <c r="Q219" s="18">
        <f t="shared" si="56"/>
        <v>0</v>
      </c>
      <c r="R219" s="18" t="e">
        <f t="shared" si="57"/>
        <v>#VALUE!</v>
      </c>
      <c r="S219" s="26" t="str">
        <f t="shared" si="58"/>
        <v>OK</v>
      </c>
      <c r="T219" s="21" t="str">
        <f>IF(V219="","",IF(Lookups!$A$16=0,"Main Site not selected",Lookups!$A$16))</f>
        <v/>
      </c>
      <c r="U219" s="21" t="str">
        <f>IF(V219="","",IF(Lookups!$A$17=0,"Main Site not selected",Lookups!$A$17))</f>
        <v/>
      </c>
      <c r="V219" s="62" t="str">
        <f t="shared" si="59"/>
        <v/>
      </c>
      <c r="W219" s="61" t="str">
        <f t="shared" si="62"/>
        <v/>
      </c>
      <c r="X219" s="61" t="str">
        <f t="shared" si="62"/>
        <v/>
      </c>
      <c r="Y219" s="62" t="str">
        <f t="shared" si="62"/>
        <v/>
      </c>
      <c r="Z219" s="62" t="str">
        <f t="shared" si="49"/>
        <v/>
      </c>
      <c r="AA219" s="62" t="str">
        <f t="shared" si="60"/>
        <v/>
      </c>
      <c r="AB219" s="62" t="str">
        <f>IFERROR(IF(V219&lt;&gt;"",IF(AA219&lt;&gt;"",VLOOKUP(AA219,'big site list'!$B$2:$C$343,2,FALSE),""),""),Preplist!$F$21)</f>
        <v/>
      </c>
      <c r="AD219" s="42">
        <v>216</v>
      </c>
      <c r="AH219" s="42" t="str">
        <f>IF(V219&lt;&gt;"",AND($W219&gt;=DATEVALUE("01/01/1920"),$W219&lt;Lookups!$A$10),"")</f>
        <v/>
      </c>
      <c r="AI219" s="42" t="str">
        <f>IF(V219&lt;&gt;"",AND($X219&gt;=DATEVALUE("01/01/2020"),$X219&lt;=Lookups!$A$10),"")</f>
        <v/>
      </c>
      <c r="AJ219" s="42" t="str">
        <f>IF(V219&lt;&gt;"",IFERROR(VLOOKUP(Y219,Lookups!$A$2:$A$6,1,FALSE),FALSE),"")</f>
        <v/>
      </c>
      <c r="AK219" s="42" t="b">
        <f t="shared" si="61"/>
        <v>1</v>
      </c>
    </row>
    <row r="220" spans="1:37" x14ac:dyDescent="0.35">
      <c r="A220" s="41"/>
      <c r="B220" s="69"/>
      <c r="C220" s="40"/>
      <c r="D220" s="71"/>
      <c r="E220" s="40"/>
      <c r="F220" s="72"/>
      <c r="G220" s="36"/>
      <c r="H220" s="55"/>
      <c r="I220" s="45"/>
      <c r="J220" s="45"/>
      <c r="K220" s="64" t="str">
        <f t="shared" si="50"/>
        <v/>
      </c>
      <c r="L220" s="18" t="str">
        <f t="shared" si="51"/>
        <v/>
      </c>
      <c r="M220" s="18" t="e">
        <f t="shared" si="52"/>
        <v>#VALUE!</v>
      </c>
      <c r="N220" s="18" t="e">
        <f t="shared" si="53"/>
        <v>#VALUE!</v>
      </c>
      <c r="O220" s="18" t="str">
        <f t="shared" si="54"/>
        <v/>
      </c>
      <c r="P220" s="18" t="e">
        <f t="shared" si="55"/>
        <v>#VALUE!</v>
      </c>
      <c r="Q220" s="18">
        <f t="shared" si="56"/>
        <v>0</v>
      </c>
      <c r="R220" s="18" t="e">
        <f t="shared" si="57"/>
        <v>#VALUE!</v>
      </c>
      <c r="S220" s="26" t="str">
        <f t="shared" si="58"/>
        <v>OK</v>
      </c>
      <c r="T220" s="21" t="str">
        <f>IF(V220="","",IF(Lookups!$A$16=0,"Main Site not selected",Lookups!$A$16))</f>
        <v/>
      </c>
      <c r="U220" s="21" t="str">
        <f>IF(V220="","",IF(Lookups!$A$17=0,"Main Site not selected",Lookups!$A$17))</f>
        <v/>
      </c>
      <c r="V220" s="62" t="str">
        <f t="shared" si="59"/>
        <v/>
      </c>
      <c r="W220" s="61" t="str">
        <f t="shared" si="62"/>
        <v/>
      </c>
      <c r="X220" s="61" t="str">
        <f t="shared" si="62"/>
        <v/>
      </c>
      <c r="Y220" s="62" t="str">
        <f t="shared" si="62"/>
        <v/>
      </c>
      <c r="Z220" s="62" t="str">
        <f t="shared" si="49"/>
        <v/>
      </c>
      <c r="AA220" s="62" t="str">
        <f t="shared" si="60"/>
        <v/>
      </c>
      <c r="AB220" s="62" t="str">
        <f>IFERROR(IF(V220&lt;&gt;"",IF(AA220&lt;&gt;"",VLOOKUP(AA220,'big site list'!$B$2:$C$343,2,FALSE),""),""),Preplist!$F$21)</f>
        <v/>
      </c>
      <c r="AD220" s="42">
        <v>217</v>
      </c>
      <c r="AH220" s="42" t="str">
        <f>IF(V220&lt;&gt;"",AND($W220&gt;=DATEVALUE("01/01/1920"),$W220&lt;Lookups!$A$10),"")</f>
        <v/>
      </c>
      <c r="AI220" s="42" t="str">
        <f>IF(V220&lt;&gt;"",AND($X220&gt;=DATEVALUE("01/01/2020"),$X220&lt;=Lookups!$A$10),"")</f>
        <v/>
      </c>
      <c r="AJ220" s="42" t="str">
        <f>IF(V220&lt;&gt;"",IFERROR(VLOOKUP(Y220,Lookups!$A$2:$A$6,1,FALSE),FALSE),"")</f>
        <v/>
      </c>
      <c r="AK220" s="42" t="b">
        <f t="shared" si="61"/>
        <v>1</v>
      </c>
    </row>
    <row r="221" spans="1:37" x14ac:dyDescent="0.35">
      <c r="A221" s="41"/>
      <c r="B221" s="69"/>
      <c r="C221" s="40"/>
      <c r="D221" s="71"/>
      <c r="E221" s="40"/>
      <c r="F221" s="72"/>
      <c r="G221" s="36"/>
      <c r="H221" s="55"/>
      <c r="I221" s="45"/>
      <c r="J221" s="45"/>
      <c r="K221" s="64" t="str">
        <f t="shared" si="50"/>
        <v/>
      </c>
      <c r="L221" s="18" t="str">
        <f t="shared" si="51"/>
        <v/>
      </c>
      <c r="M221" s="18" t="e">
        <f t="shared" si="52"/>
        <v>#VALUE!</v>
      </c>
      <c r="N221" s="18" t="e">
        <f t="shared" si="53"/>
        <v>#VALUE!</v>
      </c>
      <c r="O221" s="18" t="str">
        <f t="shared" si="54"/>
        <v/>
      </c>
      <c r="P221" s="18" t="e">
        <f t="shared" si="55"/>
        <v>#VALUE!</v>
      </c>
      <c r="Q221" s="18">
        <f t="shared" si="56"/>
        <v>0</v>
      </c>
      <c r="R221" s="18" t="e">
        <f t="shared" si="57"/>
        <v>#VALUE!</v>
      </c>
      <c r="S221" s="26" t="str">
        <f t="shared" si="58"/>
        <v>OK</v>
      </c>
      <c r="T221" s="21" t="str">
        <f>IF(V221="","",IF(Lookups!$A$16=0,"Main Site not selected",Lookups!$A$16))</f>
        <v/>
      </c>
      <c r="U221" s="21" t="str">
        <f>IF(V221="","",IF(Lookups!$A$17=0,"Main Site not selected",Lookups!$A$17))</f>
        <v/>
      </c>
      <c r="V221" s="62" t="str">
        <f t="shared" si="59"/>
        <v/>
      </c>
      <c r="W221" s="61" t="str">
        <f t="shared" si="62"/>
        <v/>
      </c>
      <c r="X221" s="61" t="str">
        <f t="shared" si="62"/>
        <v/>
      </c>
      <c r="Y221" s="62" t="str">
        <f t="shared" si="62"/>
        <v/>
      </c>
      <c r="Z221" s="62" t="str">
        <f t="shared" si="49"/>
        <v/>
      </c>
      <c r="AA221" s="62" t="str">
        <f t="shared" si="60"/>
        <v/>
      </c>
      <c r="AB221" s="62" t="str">
        <f>IFERROR(IF(V221&lt;&gt;"",IF(AA221&lt;&gt;"",VLOOKUP(AA221,'big site list'!$B$2:$C$343,2,FALSE),""),""),Preplist!$F$21)</f>
        <v/>
      </c>
      <c r="AD221" s="42">
        <v>218</v>
      </c>
      <c r="AH221" s="42" t="str">
        <f>IF(V221&lt;&gt;"",AND($W221&gt;=DATEVALUE("01/01/1920"),$W221&lt;Lookups!$A$10),"")</f>
        <v/>
      </c>
      <c r="AI221" s="42" t="str">
        <f>IF(V221&lt;&gt;"",AND($X221&gt;=DATEVALUE("01/01/2020"),$X221&lt;=Lookups!$A$10),"")</f>
        <v/>
      </c>
      <c r="AJ221" s="42" t="str">
        <f>IF(V221&lt;&gt;"",IFERROR(VLOOKUP(Y221,Lookups!$A$2:$A$6,1,FALSE),FALSE),"")</f>
        <v/>
      </c>
      <c r="AK221" s="42" t="b">
        <f t="shared" si="61"/>
        <v>1</v>
      </c>
    </row>
    <row r="222" spans="1:37" x14ac:dyDescent="0.35">
      <c r="A222" s="41"/>
      <c r="B222" s="69"/>
      <c r="C222" s="40"/>
      <c r="D222" s="71"/>
      <c r="E222" s="40"/>
      <c r="F222" s="72"/>
      <c r="G222" s="36"/>
      <c r="H222" s="55"/>
      <c r="I222" s="45"/>
      <c r="J222" s="45"/>
      <c r="K222" s="64" t="str">
        <f t="shared" si="50"/>
        <v/>
      </c>
      <c r="L222" s="18" t="str">
        <f t="shared" si="51"/>
        <v/>
      </c>
      <c r="M222" s="18" t="e">
        <f t="shared" si="52"/>
        <v>#VALUE!</v>
      </c>
      <c r="N222" s="18" t="e">
        <f t="shared" si="53"/>
        <v>#VALUE!</v>
      </c>
      <c r="O222" s="18" t="str">
        <f t="shared" si="54"/>
        <v/>
      </c>
      <c r="P222" s="18" t="e">
        <f t="shared" si="55"/>
        <v>#VALUE!</v>
      </c>
      <c r="Q222" s="18">
        <f t="shared" si="56"/>
        <v>0</v>
      </c>
      <c r="R222" s="18" t="e">
        <f t="shared" si="57"/>
        <v>#VALUE!</v>
      </c>
      <c r="S222" s="26" t="str">
        <f t="shared" si="58"/>
        <v>OK</v>
      </c>
      <c r="T222" s="21" t="str">
        <f>IF(V222="","",IF(Lookups!$A$16=0,"Main Site not selected",Lookups!$A$16))</f>
        <v/>
      </c>
      <c r="U222" s="21" t="str">
        <f>IF(V222="","",IF(Lookups!$A$17=0,"Main Site not selected",Lookups!$A$17))</f>
        <v/>
      </c>
      <c r="V222" s="62" t="str">
        <f t="shared" si="59"/>
        <v/>
      </c>
      <c r="W222" s="61" t="str">
        <f t="shared" si="62"/>
        <v/>
      </c>
      <c r="X222" s="61" t="str">
        <f t="shared" si="62"/>
        <v/>
      </c>
      <c r="Y222" s="62" t="str">
        <f t="shared" si="62"/>
        <v/>
      </c>
      <c r="Z222" s="62" t="str">
        <f t="shared" si="49"/>
        <v/>
      </c>
      <c r="AA222" s="62" t="str">
        <f t="shared" si="60"/>
        <v/>
      </c>
      <c r="AB222" s="62" t="str">
        <f>IFERROR(IF(V222&lt;&gt;"",IF(AA222&lt;&gt;"",VLOOKUP(AA222,'big site list'!$B$2:$C$343,2,FALSE),""),""),Preplist!$F$21)</f>
        <v/>
      </c>
      <c r="AD222" s="42">
        <v>219</v>
      </c>
      <c r="AH222" s="42" t="str">
        <f>IF(V222&lt;&gt;"",AND($W222&gt;=DATEVALUE("01/01/1920"),$W222&lt;Lookups!$A$10),"")</f>
        <v/>
      </c>
      <c r="AI222" s="42" t="str">
        <f>IF(V222&lt;&gt;"",AND($X222&gt;=DATEVALUE("01/01/2020"),$X222&lt;=Lookups!$A$10),"")</f>
        <v/>
      </c>
      <c r="AJ222" s="42" t="str">
        <f>IF(V222&lt;&gt;"",IFERROR(VLOOKUP(Y222,Lookups!$A$2:$A$6,1,FALSE),FALSE),"")</f>
        <v/>
      </c>
      <c r="AK222" s="42" t="b">
        <f t="shared" si="61"/>
        <v>1</v>
      </c>
    </row>
    <row r="223" spans="1:37" x14ac:dyDescent="0.35">
      <c r="A223" s="41"/>
      <c r="B223" s="69"/>
      <c r="C223" s="40"/>
      <c r="D223" s="71"/>
      <c r="E223" s="40"/>
      <c r="F223" s="72"/>
      <c r="G223" s="36"/>
      <c r="H223" s="55"/>
      <c r="I223" s="45"/>
      <c r="J223" s="45"/>
      <c r="K223" s="64" t="str">
        <f t="shared" si="50"/>
        <v/>
      </c>
      <c r="L223" s="18" t="str">
        <f t="shared" si="51"/>
        <v/>
      </c>
      <c r="M223" s="18" t="e">
        <f t="shared" si="52"/>
        <v>#VALUE!</v>
      </c>
      <c r="N223" s="18" t="e">
        <f t="shared" si="53"/>
        <v>#VALUE!</v>
      </c>
      <c r="O223" s="18" t="str">
        <f t="shared" si="54"/>
        <v/>
      </c>
      <c r="P223" s="18" t="e">
        <f t="shared" si="55"/>
        <v>#VALUE!</v>
      </c>
      <c r="Q223" s="18">
        <f t="shared" si="56"/>
        <v>0</v>
      </c>
      <c r="R223" s="18" t="e">
        <f t="shared" si="57"/>
        <v>#VALUE!</v>
      </c>
      <c r="S223" s="26" t="str">
        <f t="shared" si="58"/>
        <v>OK</v>
      </c>
      <c r="T223" s="21" t="str">
        <f>IF(V223="","",IF(Lookups!$A$16=0,"Main Site not selected",Lookups!$A$16))</f>
        <v/>
      </c>
      <c r="U223" s="21" t="str">
        <f>IF(V223="","",IF(Lookups!$A$17=0,"Main Site not selected",Lookups!$A$17))</f>
        <v/>
      </c>
      <c r="V223" s="62" t="str">
        <f t="shared" si="59"/>
        <v/>
      </c>
      <c r="W223" s="61" t="str">
        <f t="shared" si="62"/>
        <v/>
      </c>
      <c r="X223" s="61" t="str">
        <f t="shared" si="62"/>
        <v/>
      </c>
      <c r="Y223" s="62" t="str">
        <f t="shared" si="62"/>
        <v/>
      </c>
      <c r="Z223" s="62" t="str">
        <f t="shared" si="49"/>
        <v/>
      </c>
      <c r="AA223" s="62" t="str">
        <f t="shared" si="60"/>
        <v/>
      </c>
      <c r="AB223" s="62" t="str">
        <f>IFERROR(IF(V223&lt;&gt;"",IF(AA223&lt;&gt;"",VLOOKUP(AA223,'big site list'!$B$2:$C$343,2,FALSE),""),""),Preplist!$F$21)</f>
        <v/>
      </c>
      <c r="AD223" s="42">
        <v>220</v>
      </c>
      <c r="AH223" s="42" t="str">
        <f>IF(V223&lt;&gt;"",AND($W223&gt;=DATEVALUE("01/01/1920"),$W223&lt;Lookups!$A$10),"")</f>
        <v/>
      </c>
      <c r="AI223" s="42" t="str">
        <f>IF(V223&lt;&gt;"",AND($X223&gt;=DATEVALUE("01/01/2020"),$X223&lt;=Lookups!$A$10),"")</f>
        <v/>
      </c>
      <c r="AJ223" s="42" t="str">
        <f>IF(V223&lt;&gt;"",IFERROR(VLOOKUP(Y223,Lookups!$A$2:$A$6,1,FALSE),FALSE),"")</f>
        <v/>
      </c>
      <c r="AK223" s="42" t="b">
        <f t="shared" si="61"/>
        <v>1</v>
      </c>
    </row>
    <row r="224" spans="1:37" x14ac:dyDescent="0.35">
      <c r="A224" s="41"/>
      <c r="B224" s="69"/>
      <c r="C224" s="40"/>
      <c r="D224" s="71"/>
      <c r="E224" s="40"/>
      <c r="F224" s="72"/>
      <c r="G224" s="36"/>
      <c r="H224" s="55"/>
      <c r="I224" s="45"/>
      <c r="J224" s="45"/>
      <c r="K224" s="64" t="str">
        <f t="shared" si="50"/>
        <v/>
      </c>
      <c r="L224" s="18" t="str">
        <f t="shared" si="51"/>
        <v/>
      </c>
      <c r="M224" s="18" t="e">
        <f t="shared" si="52"/>
        <v>#VALUE!</v>
      </c>
      <c r="N224" s="18" t="e">
        <f t="shared" si="53"/>
        <v>#VALUE!</v>
      </c>
      <c r="O224" s="18" t="str">
        <f t="shared" si="54"/>
        <v/>
      </c>
      <c r="P224" s="18" t="e">
        <f t="shared" si="55"/>
        <v>#VALUE!</v>
      </c>
      <c r="Q224" s="18">
        <f t="shared" si="56"/>
        <v>0</v>
      </c>
      <c r="R224" s="18" t="e">
        <f t="shared" si="57"/>
        <v>#VALUE!</v>
      </c>
      <c r="S224" s="26" t="str">
        <f t="shared" si="58"/>
        <v>OK</v>
      </c>
      <c r="T224" s="21" t="str">
        <f>IF(V224="","",IF(Lookups!$A$16=0,"Main Site not selected",Lookups!$A$16))</f>
        <v/>
      </c>
      <c r="U224" s="21" t="str">
        <f>IF(V224="","",IF(Lookups!$A$17=0,"Main Site not selected",Lookups!$A$17))</f>
        <v/>
      </c>
      <c r="V224" s="62" t="str">
        <f t="shared" si="59"/>
        <v/>
      </c>
      <c r="W224" s="61" t="str">
        <f t="shared" si="62"/>
        <v/>
      </c>
      <c r="X224" s="61" t="str">
        <f t="shared" si="62"/>
        <v/>
      </c>
      <c r="Y224" s="62" t="str">
        <f t="shared" si="62"/>
        <v/>
      </c>
      <c r="Z224" s="62" t="str">
        <f t="shared" si="49"/>
        <v/>
      </c>
      <c r="AA224" s="62" t="str">
        <f t="shared" si="60"/>
        <v/>
      </c>
      <c r="AB224" s="62" t="str">
        <f>IFERROR(IF(V224&lt;&gt;"",IF(AA224&lt;&gt;"",VLOOKUP(AA224,'big site list'!$B$2:$C$343,2,FALSE),""),""),Preplist!$F$21)</f>
        <v/>
      </c>
      <c r="AD224" s="42">
        <v>221</v>
      </c>
      <c r="AH224" s="42" t="str">
        <f>IF(V224&lt;&gt;"",AND($W224&gt;=DATEVALUE("01/01/1920"),$W224&lt;Lookups!$A$10),"")</f>
        <v/>
      </c>
      <c r="AI224" s="42" t="str">
        <f>IF(V224&lt;&gt;"",AND($X224&gt;=DATEVALUE("01/01/2020"),$X224&lt;=Lookups!$A$10),"")</f>
        <v/>
      </c>
      <c r="AJ224" s="42" t="str">
        <f>IF(V224&lt;&gt;"",IFERROR(VLOOKUP(Y224,Lookups!$A$2:$A$6,1,FALSE),FALSE),"")</f>
        <v/>
      </c>
      <c r="AK224" s="42" t="b">
        <f t="shared" si="61"/>
        <v>1</v>
      </c>
    </row>
    <row r="225" spans="1:37" x14ac:dyDescent="0.35">
      <c r="A225" s="41"/>
      <c r="B225" s="69"/>
      <c r="C225" s="40"/>
      <c r="D225" s="71"/>
      <c r="E225" s="40"/>
      <c r="F225" s="72"/>
      <c r="G225" s="36"/>
      <c r="H225" s="55"/>
      <c r="I225" s="45"/>
      <c r="J225" s="45"/>
      <c r="K225" s="64" t="str">
        <f t="shared" si="50"/>
        <v/>
      </c>
      <c r="L225" s="18" t="str">
        <f t="shared" si="51"/>
        <v/>
      </c>
      <c r="M225" s="18" t="e">
        <f t="shared" si="52"/>
        <v>#VALUE!</v>
      </c>
      <c r="N225" s="18" t="e">
        <f t="shared" si="53"/>
        <v>#VALUE!</v>
      </c>
      <c r="O225" s="18" t="str">
        <f t="shared" si="54"/>
        <v/>
      </c>
      <c r="P225" s="18" t="e">
        <f t="shared" si="55"/>
        <v>#VALUE!</v>
      </c>
      <c r="Q225" s="18">
        <f t="shared" si="56"/>
        <v>0</v>
      </c>
      <c r="R225" s="18" t="e">
        <f t="shared" si="57"/>
        <v>#VALUE!</v>
      </c>
      <c r="S225" s="26" t="str">
        <f t="shared" si="58"/>
        <v>OK</v>
      </c>
      <c r="T225" s="21" t="str">
        <f>IF(V225="","",IF(Lookups!$A$16=0,"Main Site not selected",Lookups!$A$16))</f>
        <v/>
      </c>
      <c r="U225" s="21" t="str">
        <f>IF(V225="","",IF(Lookups!$A$17=0,"Main Site not selected",Lookups!$A$17))</f>
        <v/>
      </c>
      <c r="V225" s="62" t="str">
        <f t="shared" si="59"/>
        <v/>
      </c>
      <c r="W225" s="61" t="str">
        <f t="shared" si="62"/>
        <v/>
      </c>
      <c r="X225" s="61" t="str">
        <f t="shared" si="62"/>
        <v/>
      </c>
      <c r="Y225" s="62" t="str">
        <f t="shared" si="62"/>
        <v/>
      </c>
      <c r="Z225" s="62" t="str">
        <f t="shared" si="49"/>
        <v/>
      </c>
      <c r="AA225" s="62" t="str">
        <f t="shared" si="60"/>
        <v/>
      </c>
      <c r="AB225" s="62" t="str">
        <f>IFERROR(IF(V225&lt;&gt;"",IF(AA225&lt;&gt;"",VLOOKUP(AA225,'big site list'!$B$2:$C$343,2,FALSE),""),""),Preplist!$F$21)</f>
        <v/>
      </c>
      <c r="AD225" s="42">
        <v>222</v>
      </c>
      <c r="AH225" s="42" t="str">
        <f>IF(V225&lt;&gt;"",AND($W225&gt;=DATEVALUE("01/01/1920"),$W225&lt;Lookups!$A$10),"")</f>
        <v/>
      </c>
      <c r="AI225" s="42" t="str">
        <f>IF(V225&lt;&gt;"",AND($X225&gt;=DATEVALUE("01/01/2020"),$X225&lt;=Lookups!$A$10),"")</f>
        <v/>
      </c>
      <c r="AJ225" s="42" t="str">
        <f>IF(V225&lt;&gt;"",IFERROR(VLOOKUP(Y225,Lookups!$A$2:$A$6,1,FALSE),FALSE),"")</f>
        <v/>
      </c>
      <c r="AK225" s="42" t="b">
        <f t="shared" si="61"/>
        <v>1</v>
      </c>
    </row>
    <row r="226" spans="1:37" x14ac:dyDescent="0.35">
      <c r="A226" s="41"/>
      <c r="B226" s="69"/>
      <c r="C226" s="40"/>
      <c r="D226" s="71"/>
      <c r="E226" s="40"/>
      <c r="F226" s="72"/>
      <c r="G226" s="36"/>
      <c r="H226" s="55"/>
      <c r="I226" s="45"/>
      <c r="J226" s="45"/>
      <c r="K226" s="64" t="str">
        <f t="shared" si="50"/>
        <v/>
      </c>
      <c r="L226" s="18" t="str">
        <f t="shared" si="51"/>
        <v/>
      </c>
      <c r="M226" s="18" t="e">
        <f t="shared" si="52"/>
        <v>#VALUE!</v>
      </c>
      <c r="N226" s="18" t="e">
        <f t="shared" si="53"/>
        <v>#VALUE!</v>
      </c>
      <c r="O226" s="18" t="str">
        <f t="shared" si="54"/>
        <v/>
      </c>
      <c r="P226" s="18" t="e">
        <f t="shared" si="55"/>
        <v>#VALUE!</v>
      </c>
      <c r="Q226" s="18">
        <f t="shared" si="56"/>
        <v>0</v>
      </c>
      <c r="R226" s="18" t="e">
        <f t="shared" si="57"/>
        <v>#VALUE!</v>
      </c>
      <c r="S226" s="26" t="str">
        <f t="shared" si="58"/>
        <v>OK</v>
      </c>
      <c r="T226" s="21" t="str">
        <f>IF(V226="","",IF(Lookups!$A$16=0,"Main Site not selected",Lookups!$A$16))</f>
        <v/>
      </c>
      <c r="U226" s="21" t="str">
        <f>IF(V226="","",IF(Lookups!$A$17=0,"Main Site not selected",Lookups!$A$17))</f>
        <v/>
      </c>
      <c r="V226" s="62" t="str">
        <f t="shared" si="59"/>
        <v/>
      </c>
      <c r="W226" s="61" t="str">
        <f t="shared" si="62"/>
        <v/>
      </c>
      <c r="X226" s="61" t="str">
        <f t="shared" si="62"/>
        <v/>
      </c>
      <c r="Y226" s="62" t="str">
        <f t="shared" si="62"/>
        <v/>
      </c>
      <c r="Z226" s="62" t="str">
        <f t="shared" si="49"/>
        <v/>
      </c>
      <c r="AA226" s="62" t="str">
        <f t="shared" si="60"/>
        <v/>
      </c>
      <c r="AB226" s="62" t="str">
        <f>IFERROR(IF(V226&lt;&gt;"",IF(AA226&lt;&gt;"",VLOOKUP(AA226,'big site list'!$B$2:$C$343,2,FALSE),""),""),Preplist!$F$21)</f>
        <v/>
      </c>
      <c r="AD226" s="42">
        <v>223</v>
      </c>
      <c r="AH226" s="42" t="str">
        <f>IF(V226&lt;&gt;"",AND($W226&gt;=DATEVALUE("01/01/1920"),$W226&lt;Lookups!$A$10),"")</f>
        <v/>
      </c>
      <c r="AI226" s="42" t="str">
        <f>IF(V226&lt;&gt;"",AND($X226&gt;=DATEVALUE("01/01/2020"),$X226&lt;=Lookups!$A$10),"")</f>
        <v/>
      </c>
      <c r="AJ226" s="42" t="str">
        <f>IF(V226&lt;&gt;"",IFERROR(VLOOKUP(Y226,Lookups!$A$2:$A$6,1,FALSE),FALSE),"")</f>
        <v/>
      </c>
      <c r="AK226" s="42" t="b">
        <f t="shared" si="61"/>
        <v>1</v>
      </c>
    </row>
    <row r="227" spans="1:37" x14ac:dyDescent="0.35">
      <c r="A227" s="41"/>
      <c r="B227" s="69"/>
      <c r="C227" s="40"/>
      <c r="D227" s="71"/>
      <c r="E227" s="40"/>
      <c r="F227" s="72"/>
      <c r="G227" s="36"/>
      <c r="H227" s="55"/>
      <c r="I227" s="45"/>
      <c r="J227" s="45"/>
      <c r="K227" s="64" t="str">
        <f t="shared" si="50"/>
        <v/>
      </c>
      <c r="L227" s="18" t="str">
        <f t="shared" si="51"/>
        <v/>
      </c>
      <c r="M227" s="18" t="e">
        <f t="shared" si="52"/>
        <v>#VALUE!</v>
      </c>
      <c r="N227" s="18" t="e">
        <f t="shared" si="53"/>
        <v>#VALUE!</v>
      </c>
      <c r="O227" s="18" t="str">
        <f t="shared" si="54"/>
        <v/>
      </c>
      <c r="P227" s="18" t="e">
        <f t="shared" si="55"/>
        <v>#VALUE!</v>
      </c>
      <c r="Q227" s="18">
        <f t="shared" si="56"/>
        <v>0</v>
      </c>
      <c r="R227" s="18" t="e">
        <f t="shared" si="57"/>
        <v>#VALUE!</v>
      </c>
      <c r="S227" s="26" t="str">
        <f t="shared" si="58"/>
        <v>OK</v>
      </c>
      <c r="T227" s="21" t="str">
        <f>IF(V227="","",IF(Lookups!$A$16=0,"Main Site not selected",Lookups!$A$16))</f>
        <v/>
      </c>
      <c r="U227" s="21" t="str">
        <f>IF(V227="","",IF(Lookups!$A$17=0,"Main Site not selected",Lookups!$A$17))</f>
        <v/>
      </c>
      <c r="V227" s="62" t="str">
        <f t="shared" si="59"/>
        <v/>
      </c>
      <c r="W227" s="61" t="str">
        <f t="shared" si="62"/>
        <v/>
      </c>
      <c r="X227" s="61" t="str">
        <f t="shared" si="62"/>
        <v/>
      </c>
      <c r="Y227" s="62" t="str">
        <f t="shared" si="62"/>
        <v/>
      </c>
      <c r="Z227" s="62" t="str">
        <f t="shared" si="49"/>
        <v/>
      </c>
      <c r="AA227" s="62" t="str">
        <f t="shared" si="60"/>
        <v/>
      </c>
      <c r="AB227" s="62" t="str">
        <f>IFERROR(IF(V227&lt;&gt;"",IF(AA227&lt;&gt;"",VLOOKUP(AA227,'big site list'!$B$2:$C$343,2,FALSE),""),""),Preplist!$F$21)</f>
        <v/>
      </c>
      <c r="AD227" s="42">
        <v>224</v>
      </c>
      <c r="AH227" s="42" t="str">
        <f>IF(V227&lt;&gt;"",AND($W227&gt;=DATEVALUE("01/01/1920"),$W227&lt;Lookups!$A$10),"")</f>
        <v/>
      </c>
      <c r="AI227" s="42" t="str">
        <f>IF(V227&lt;&gt;"",AND($X227&gt;=DATEVALUE("01/01/2020"),$X227&lt;=Lookups!$A$10),"")</f>
        <v/>
      </c>
      <c r="AJ227" s="42" t="str">
        <f>IF(V227&lt;&gt;"",IFERROR(VLOOKUP(Y227,Lookups!$A$2:$A$6,1,FALSE),FALSE),"")</f>
        <v/>
      </c>
      <c r="AK227" s="42" t="b">
        <f t="shared" si="61"/>
        <v>1</v>
      </c>
    </row>
    <row r="228" spans="1:37" x14ac:dyDescent="0.35">
      <c r="A228" s="41"/>
      <c r="B228" s="69"/>
      <c r="C228" s="40"/>
      <c r="D228" s="71"/>
      <c r="E228" s="40"/>
      <c r="F228" s="72"/>
      <c r="G228" s="36"/>
      <c r="H228" s="55"/>
      <c r="I228" s="45"/>
      <c r="J228" s="45"/>
      <c r="K228" s="64" t="str">
        <f t="shared" si="50"/>
        <v/>
      </c>
      <c r="L228" s="18" t="str">
        <f t="shared" si="51"/>
        <v/>
      </c>
      <c r="M228" s="18" t="e">
        <f t="shared" si="52"/>
        <v>#VALUE!</v>
      </c>
      <c r="N228" s="18" t="e">
        <f t="shared" si="53"/>
        <v>#VALUE!</v>
      </c>
      <c r="O228" s="18" t="str">
        <f t="shared" si="54"/>
        <v/>
      </c>
      <c r="P228" s="18" t="e">
        <f t="shared" si="55"/>
        <v>#VALUE!</v>
      </c>
      <c r="Q228" s="18">
        <f t="shared" si="56"/>
        <v>0</v>
      </c>
      <c r="R228" s="18" t="e">
        <f t="shared" si="57"/>
        <v>#VALUE!</v>
      </c>
      <c r="S228" s="26" t="str">
        <f t="shared" si="58"/>
        <v>OK</v>
      </c>
      <c r="T228" s="21" t="str">
        <f>IF(V228="","",IF(Lookups!$A$16=0,"Main Site not selected",Lookups!$A$16))</f>
        <v/>
      </c>
      <c r="U228" s="21" t="str">
        <f>IF(V228="","",IF(Lookups!$A$17=0,"Main Site not selected",Lookups!$A$17))</f>
        <v/>
      </c>
      <c r="V228" s="62" t="str">
        <f t="shared" si="59"/>
        <v/>
      </c>
      <c r="W228" s="61" t="str">
        <f t="shared" si="62"/>
        <v/>
      </c>
      <c r="X228" s="61" t="str">
        <f t="shared" si="62"/>
        <v/>
      </c>
      <c r="Y228" s="62" t="str">
        <f t="shared" si="62"/>
        <v/>
      </c>
      <c r="Z228" s="62" t="str">
        <f t="shared" si="49"/>
        <v/>
      </c>
      <c r="AA228" s="62" t="str">
        <f t="shared" si="60"/>
        <v/>
      </c>
      <c r="AB228" s="62" t="str">
        <f>IFERROR(IF(V228&lt;&gt;"",IF(AA228&lt;&gt;"",VLOOKUP(AA228,'big site list'!$B$2:$C$343,2,FALSE),""),""),Preplist!$F$21)</f>
        <v/>
      </c>
      <c r="AD228" s="42">
        <v>225</v>
      </c>
      <c r="AH228" s="42" t="str">
        <f>IF(V228&lt;&gt;"",AND($W228&gt;=DATEVALUE("01/01/1920"),$W228&lt;Lookups!$A$10),"")</f>
        <v/>
      </c>
      <c r="AI228" s="42" t="str">
        <f>IF(V228&lt;&gt;"",AND($X228&gt;=DATEVALUE("01/01/2020"),$X228&lt;=Lookups!$A$10),"")</f>
        <v/>
      </c>
      <c r="AJ228" s="42" t="str">
        <f>IF(V228&lt;&gt;"",IFERROR(VLOOKUP(Y228,Lookups!$A$2:$A$6,1,FALSE),FALSE),"")</f>
        <v/>
      </c>
      <c r="AK228" s="42" t="b">
        <f t="shared" si="61"/>
        <v>1</v>
      </c>
    </row>
    <row r="229" spans="1:37" x14ac:dyDescent="0.35">
      <c r="A229" s="41"/>
      <c r="B229" s="69"/>
      <c r="C229" s="40"/>
      <c r="D229" s="71"/>
      <c r="E229" s="40"/>
      <c r="F229" s="72"/>
      <c r="G229" s="36"/>
      <c r="H229" s="55"/>
      <c r="I229" s="45"/>
      <c r="J229" s="45"/>
      <c r="K229" s="64" t="str">
        <f t="shared" si="50"/>
        <v/>
      </c>
      <c r="L229" s="18" t="str">
        <f t="shared" si="51"/>
        <v/>
      </c>
      <c r="M229" s="18" t="e">
        <f t="shared" si="52"/>
        <v>#VALUE!</v>
      </c>
      <c r="N229" s="18" t="e">
        <f t="shared" si="53"/>
        <v>#VALUE!</v>
      </c>
      <c r="O229" s="18" t="str">
        <f t="shared" si="54"/>
        <v/>
      </c>
      <c r="P229" s="18" t="e">
        <f t="shared" si="55"/>
        <v>#VALUE!</v>
      </c>
      <c r="Q229" s="18">
        <f t="shared" si="56"/>
        <v>0</v>
      </c>
      <c r="R229" s="18" t="e">
        <f t="shared" si="57"/>
        <v>#VALUE!</v>
      </c>
      <c r="S229" s="26" t="str">
        <f t="shared" si="58"/>
        <v>OK</v>
      </c>
      <c r="T229" s="21" t="str">
        <f>IF(V229="","",IF(Lookups!$A$16=0,"Main Site not selected",Lookups!$A$16))</f>
        <v/>
      </c>
      <c r="U229" s="21" t="str">
        <f>IF(V229="","",IF(Lookups!$A$17=0,"Main Site not selected",Lookups!$A$17))</f>
        <v/>
      </c>
      <c r="V229" s="62" t="str">
        <f t="shared" si="59"/>
        <v/>
      </c>
      <c r="W229" s="61" t="str">
        <f t="shared" ref="W229:Z258" si="63">IF(INDEX($A$4:$H$258,$AD229,W$3)="","",INDEX($A$4:$H$258,$AD229,W$3))</f>
        <v/>
      </c>
      <c r="X229" s="61" t="str">
        <f t="shared" si="63"/>
        <v/>
      </c>
      <c r="Y229" s="62" t="str">
        <f t="shared" si="63"/>
        <v/>
      </c>
      <c r="Z229" s="62" t="str">
        <f t="shared" si="63"/>
        <v/>
      </c>
      <c r="AA229" s="62" t="str">
        <f t="shared" si="60"/>
        <v/>
      </c>
      <c r="AB229" s="62" t="str">
        <f>IFERROR(IF(V229&lt;&gt;"",IF(AA229&lt;&gt;"",VLOOKUP(AA229,'big site list'!$B$2:$C$343,2,FALSE),""),""),Preplist!$F$21)</f>
        <v/>
      </c>
      <c r="AD229" s="42">
        <v>226</v>
      </c>
      <c r="AH229" s="42" t="str">
        <f>IF(V229&lt;&gt;"",AND($W229&gt;=DATEVALUE("01/01/1920"),$W229&lt;Lookups!$A$10),"")</f>
        <v/>
      </c>
      <c r="AI229" s="42" t="str">
        <f>IF(V229&lt;&gt;"",AND($X229&gt;=DATEVALUE("01/01/2020"),$X229&lt;=Lookups!$A$10),"")</f>
        <v/>
      </c>
      <c r="AJ229" s="42" t="str">
        <f>IF(V229&lt;&gt;"",IFERROR(VLOOKUP(Y229,Lookups!$A$2:$A$6,1,FALSE),FALSE),"")</f>
        <v/>
      </c>
      <c r="AK229" s="42" t="b">
        <f t="shared" si="61"/>
        <v>1</v>
      </c>
    </row>
    <row r="230" spans="1:37" x14ac:dyDescent="0.35">
      <c r="A230" s="41"/>
      <c r="B230" s="69"/>
      <c r="C230" s="40"/>
      <c r="D230" s="71"/>
      <c r="E230" s="40"/>
      <c r="F230" s="72"/>
      <c r="G230" s="36"/>
      <c r="H230" s="55"/>
      <c r="I230" s="45"/>
      <c r="J230" s="45"/>
      <c r="K230" s="64" t="str">
        <f t="shared" si="50"/>
        <v/>
      </c>
      <c r="L230" s="18" t="str">
        <f t="shared" si="51"/>
        <v/>
      </c>
      <c r="M230" s="18" t="e">
        <f t="shared" si="52"/>
        <v>#VALUE!</v>
      </c>
      <c r="N230" s="18" t="e">
        <f t="shared" si="53"/>
        <v>#VALUE!</v>
      </c>
      <c r="O230" s="18" t="str">
        <f t="shared" si="54"/>
        <v/>
      </c>
      <c r="P230" s="18" t="e">
        <f t="shared" si="55"/>
        <v>#VALUE!</v>
      </c>
      <c r="Q230" s="18">
        <f t="shared" si="56"/>
        <v>0</v>
      </c>
      <c r="R230" s="18" t="e">
        <f t="shared" si="57"/>
        <v>#VALUE!</v>
      </c>
      <c r="S230" s="26" t="str">
        <f t="shared" si="58"/>
        <v>OK</v>
      </c>
      <c r="T230" s="21" t="str">
        <f>IF(V230="","",IF(Lookups!$A$16=0,"Main Site not selected",Lookups!$A$16))</f>
        <v/>
      </c>
      <c r="U230" s="21" t="str">
        <f>IF(V230="","",IF(Lookups!$A$17=0,"Main Site not selected",Lookups!$A$17))</f>
        <v/>
      </c>
      <c r="V230" s="62" t="str">
        <f t="shared" si="59"/>
        <v/>
      </c>
      <c r="W230" s="61" t="str">
        <f t="shared" si="63"/>
        <v/>
      </c>
      <c r="X230" s="61" t="str">
        <f t="shared" si="63"/>
        <v/>
      </c>
      <c r="Y230" s="62" t="str">
        <f t="shared" si="63"/>
        <v/>
      </c>
      <c r="Z230" s="62" t="str">
        <f t="shared" si="63"/>
        <v/>
      </c>
      <c r="AA230" s="62" t="str">
        <f t="shared" si="60"/>
        <v/>
      </c>
      <c r="AB230" s="62" t="str">
        <f>IFERROR(IF(V230&lt;&gt;"",IF(AA230&lt;&gt;"",VLOOKUP(AA230,'big site list'!$B$2:$C$343,2,FALSE),""),""),Preplist!$F$21)</f>
        <v/>
      </c>
      <c r="AD230" s="42">
        <v>227</v>
      </c>
      <c r="AH230" s="42" t="str">
        <f>IF(V230&lt;&gt;"",AND($W230&gt;=DATEVALUE("01/01/1920"),$W230&lt;Lookups!$A$10),"")</f>
        <v/>
      </c>
      <c r="AI230" s="42" t="str">
        <f>IF(V230&lt;&gt;"",AND($X230&gt;=DATEVALUE("01/01/2020"),$X230&lt;=Lookups!$A$10),"")</f>
        <v/>
      </c>
      <c r="AJ230" s="42" t="str">
        <f>IF(V230&lt;&gt;"",IFERROR(VLOOKUP(Y230,Lookups!$A$2:$A$6,1,FALSE),FALSE),"")</f>
        <v/>
      </c>
      <c r="AK230" s="42" t="b">
        <f t="shared" si="61"/>
        <v>1</v>
      </c>
    </row>
    <row r="231" spans="1:37" x14ac:dyDescent="0.35">
      <c r="A231" s="41"/>
      <c r="B231" s="69"/>
      <c r="C231" s="40"/>
      <c r="D231" s="71"/>
      <c r="E231" s="40"/>
      <c r="F231" s="72"/>
      <c r="G231" s="36"/>
      <c r="H231" s="55"/>
      <c r="I231" s="45"/>
      <c r="J231" s="45"/>
      <c r="K231" s="64" t="str">
        <f t="shared" si="50"/>
        <v/>
      </c>
      <c r="L231" s="18" t="str">
        <f t="shared" si="51"/>
        <v/>
      </c>
      <c r="M231" s="18" t="e">
        <f t="shared" si="52"/>
        <v>#VALUE!</v>
      </c>
      <c r="N231" s="18" t="e">
        <f t="shared" si="53"/>
        <v>#VALUE!</v>
      </c>
      <c r="O231" s="18" t="str">
        <f t="shared" si="54"/>
        <v/>
      </c>
      <c r="P231" s="18" t="e">
        <f t="shared" si="55"/>
        <v>#VALUE!</v>
      </c>
      <c r="Q231" s="18">
        <f t="shared" si="56"/>
        <v>0</v>
      </c>
      <c r="R231" s="18" t="e">
        <f t="shared" si="57"/>
        <v>#VALUE!</v>
      </c>
      <c r="S231" s="26" t="str">
        <f t="shared" si="58"/>
        <v>OK</v>
      </c>
      <c r="T231" s="21" t="str">
        <f>IF(V231="","",IF(Lookups!$A$16=0,"Main Site not selected",Lookups!$A$16))</f>
        <v/>
      </c>
      <c r="U231" s="21" t="str">
        <f>IF(V231="","",IF(Lookups!$A$17=0,"Main Site not selected",Lookups!$A$17))</f>
        <v/>
      </c>
      <c r="V231" s="62" t="str">
        <f t="shared" si="59"/>
        <v/>
      </c>
      <c r="W231" s="61" t="str">
        <f t="shared" si="63"/>
        <v/>
      </c>
      <c r="X231" s="61" t="str">
        <f t="shared" si="63"/>
        <v/>
      </c>
      <c r="Y231" s="62" t="str">
        <f t="shared" si="63"/>
        <v/>
      </c>
      <c r="Z231" s="62" t="str">
        <f t="shared" si="63"/>
        <v/>
      </c>
      <c r="AA231" s="62" t="str">
        <f t="shared" si="60"/>
        <v/>
      </c>
      <c r="AB231" s="62" t="str">
        <f>IFERROR(IF(V231&lt;&gt;"",IF(AA231&lt;&gt;"",VLOOKUP(AA231,'big site list'!$B$2:$C$343,2,FALSE),""),""),Preplist!$F$21)</f>
        <v/>
      </c>
      <c r="AD231" s="42">
        <v>228</v>
      </c>
      <c r="AH231" s="42" t="str">
        <f>IF(V231&lt;&gt;"",AND($W231&gt;=DATEVALUE("01/01/1920"),$W231&lt;Lookups!$A$10),"")</f>
        <v/>
      </c>
      <c r="AI231" s="42" t="str">
        <f>IF(V231&lt;&gt;"",AND($X231&gt;=DATEVALUE("01/01/2020"),$X231&lt;=Lookups!$A$10),"")</f>
        <v/>
      </c>
      <c r="AJ231" s="42" t="str">
        <f>IF(V231&lt;&gt;"",IFERROR(VLOOKUP(Y231,Lookups!$A$2:$A$6,1,FALSE),FALSE),"")</f>
        <v/>
      </c>
      <c r="AK231" s="42" t="b">
        <f t="shared" si="61"/>
        <v>1</v>
      </c>
    </row>
    <row r="232" spans="1:37" x14ac:dyDescent="0.35">
      <c r="A232" s="41"/>
      <c r="B232" s="69"/>
      <c r="C232" s="40"/>
      <c r="D232" s="71"/>
      <c r="E232" s="40"/>
      <c r="F232" s="72"/>
      <c r="G232" s="36"/>
      <c r="H232" s="55"/>
      <c r="I232" s="45"/>
      <c r="J232" s="45"/>
      <c r="K232" s="64" t="str">
        <f t="shared" si="50"/>
        <v/>
      </c>
      <c r="L232" s="18" t="str">
        <f t="shared" si="51"/>
        <v/>
      </c>
      <c r="M232" s="18" t="e">
        <f t="shared" si="52"/>
        <v>#VALUE!</v>
      </c>
      <c r="N232" s="18" t="e">
        <f t="shared" si="53"/>
        <v>#VALUE!</v>
      </c>
      <c r="O232" s="18" t="str">
        <f t="shared" si="54"/>
        <v/>
      </c>
      <c r="P232" s="18" t="e">
        <f t="shared" si="55"/>
        <v>#VALUE!</v>
      </c>
      <c r="Q232" s="18">
        <f t="shared" si="56"/>
        <v>0</v>
      </c>
      <c r="R232" s="18" t="e">
        <f t="shared" si="57"/>
        <v>#VALUE!</v>
      </c>
      <c r="S232" s="26" t="str">
        <f t="shared" si="58"/>
        <v>OK</v>
      </c>
      <c r="T232" s="21" t="str">
        <f>IF(V232="","",IF(Lookups!$A$16=0,"Main Site not selected",Lookups!$A$16))</f>
        <v/>
      </c>
      <c r="U232" s="21" t="str">
        <f>IF(V232="","",IF(Lookups!$A$17=0,"Main Site not selected",Lookups!$A$17))</f>
        <v/>
      </c>
      <c r="V232" s="62" t="str">
        <f t="shared" si="59"/>
        <v/>
      </c>
      <c r="W232" s="61" t="str">
        <f t="shared" si="63"/>
        <v/>
      </c>
      <c r="X232" s="61" t="str">
        <f t="shared" si="63"/>
        <v/>
      </c>
      <c r="Y232" s="62" t="str">
        <f t="shared" si="63"/>
        <v/>
      </c>
      <c r="Z232" s="62" t="str">
        <f t="shared" si="63"/>
        <v/>
      </c>
      <c r="AA232" s="62" t="str">
        <f t="shared" si="60"/>
        <v/>
      </c>
      <c r="AB232" s="62" t="str">
        <f>IFERROR(IF(V232&lt;&gt;"",IF(AA232&lt;&gt;"",VLOOKUP(AA232,'big site list'!$B$2:$C$343,2,FALSE),""),""),Preplist!$F$21)</f>
        <v/>
      </c>
      <c r="AD232" s="42">
        <v>229</v>
      </c>
      <c r="AH232" s="42" t="str">
        <f>IF(V232&lt;&gt;"",AND($W232&gt;=DATEVALUE("01/01/1920"),$W232&lt;Lookups!$A$10),"")</f>
        <v/>
      </c>
      <c r="AI232" s="42" t="str">
        <f>IF(V232&lt;&gt;"",AND($X232&gt;=DATEVALUE("01/01/2020"),$X232&lt;=Lookups!$A$10),"")</f>
        <v/>
      </c>
      <c r="AJ232" s="42" t="str">
        <f>IF(V232&lt;&gt;"",IFERROR(VLOOKUP(Y232,Lookups!$A$2:$A$6,1,FALSE),FALSE),"")</f>
        <v/>
      </c>
      <c r="AK232" s="42" t="b">
        <f t="shared" si="61"/>
        <v>1</v>
      </c>
    </row>
    <row r="233" spans="1:37" x14ac:dyDescent="0.35">
      <c r="A233" s="41"/>
      <c r="B233" s="69"/>
      <c r="C233" s="40"/>
      <c r="D233" s="71"/>
      <c r="E233" s="40"/>
      <c r="F233" s="72"/>
      <c r="G233" s="36"/>
      <c r="H233" s="55"/>
      <c r="I233" s="45"/>
      <c r="J233" s="45"/>
      <c r="K233" s="64" t="str">
        <f t="shared" si="50"/>
        <v/>
      </c>
      <c r="L233" s="18" t="str">
        <f t="shared" si="51"/>
        <v/>
      </c>
      <c r="M233" s="18" t="e">
        <f t="shared" si="52"/>
        <v>#VALUE!</v>
      </c>
      <c r="N233" s="18" t="e">
        <f t="shared" si="53"/>
        <v>#VALUE!</v>
      </c>
      <c r="O233" s="18" t="str">
        <f t="shared" si="54"/>
        <v/>
      </c>
      <c r="P233" s="18" t="e">
        <f t="shared" si="55"/>
        <v>#VALUE!</v>
      </c>
      <c r="Q233" s="18">
        <f t="shared" si="56"/>
        <v>0</v>
      </c>
      <c r="R233" s="18" t="e">
        <f t="shared" si="57"/>
        <v>#VALUE!</v>
      </c>
      <c r="S233" s="26" t="str">
        <f t="shared" si="58"/>
        <v>OK</v>
      </c>
      <c r="T233" s="21" t="str">
        <f>IF(V233="","",IF(Lookups!$A$16=0,"Main Site not selected",Lookups!$A$16))</f>
        <v/>
      </c>
      <c r="U233" s="21" t="str">
        <f>IF(V233="","",IF(Lookups!$A$17=0,"Main Site not selected",Lookups!$A$17))</f>
        <v/>
      </c>
      <c r="V233" s="62" t="str">
        <f t="shared" si="59"/>
        <v/>
      </c>
      <c r="W233" s="61" t="str">
        <f t="shared" si="63"/>
        <v/>
      </c>
      <c r="X233" s="61" t="str">
        <f t="shared" si="63"/>
        <v/>
      </c>
      <c r="Y233" s="62" t="str">
        <f t="shared" si="63"/>
        <v/>
      </c>
      <c r="Z233" s="62" t="str">
        <f t="shared" si="63"/>
        <v/>
      </c>
      <c r="AA233" s="62" t="str">
        <f t="shared" si="60"/>
        <v/>
      </c>
      <c r="AB233" s="62" t="str">
        <f>IFERROR(IF(V233&lt;&gt;"",IF(AA233&lt;&gt;"",VLOOKUP(AA233,'big site list'!$B$2:$C$343,2,FALSE),""),""),Preplist!$F$21)</f>
        <v/>
      </c>
      <c r="AD233" s="42">
        <v>230</v>
      </c>
      <c r="AH233" s="42" t="str">
        <f>IF(V233&lt;&gt;"",AND($W233&gt;=DATEVALUE("01/01/1920"),$W233&lt;Lookups!$A$10),"")</f>
        <v/>
      </c>
      <c r="AI233" s="42" t="str">
        <f>IF(V233&lt;&gt;"",AND($X233&gt;=DATEVALUE("01/01/2020"),$X233&lt;=Lookups!$A$10),"")</f>
        <v/>
      </c>
      <c r="AJ233" s="42" t="str">
        <f>IF(V233&lt;&gt;"",IFERROR(VLOOKUP(Y233,Lookups!$A$2:$A$6,1,FALSE),FALSE),"")</f>
        <v/>
      </c>
      <c r="AK233" s="42" t="b">
        <f t="shared" si="61"/>
        <v>1</v>
      </c>
    </row>
    <row r="234" spans="1:37" x14ac:dyDescent="0.35">
      <c r="A234" s="41"/>
      <c r="B234" s="69"/>
      <c r="C234" s="40"/>
      <c r="D234" s="71"/>
      <c r="E234" s="40"/>
      <c r="F234" s="72"/>
      <c r="G234" s="36"/>
      <c r="H234" s="55"/>
      <c r="I234" s="45"/>
      <c r="J234" s="45"/>
      <c r="K234" s="64" t="str">
        <f t="shared" si="50"/>
        <v/>
      </c>
      <c r="L234" s="18" t="str">
        <f t="shared" si="51"/>
        <v/>
      </c>
      <c r="M234" s="18" t="e">
        <f t="shared" si="52"/>
        <v>#VALUE!</v>
      </c>
      <c r="N234" s="18" t="e">
        <f t="shared" si="53"/>
        <v>#VALUE!</v>
      </c>
      <c r="O234" s="18" t="str">
        <f t="shared" si="54"/>
        <v/>
      </c>
      <c r="P234" s="18" t="e">
        <f t="shared" si="55"/>
        <v>#VALUE!</v>
      </c>
      <c r="Q234" s="18">
        <f t="shared" si="56"/>
        <v>0</v>
      </c>
      <c r="R234" s="18" t="e">
        <f t="shared" si="57"/>
        <v>#VALUE!</v>
      </c>
      <c r="S234" s="26" t="str">
        <f t="shared" si="58"/>
        <v>OK</v>
      </c>
      <c r="T234" s="21" t="str">
        <f>IF(V234="","",IF(Lookups!$A$16=0,"Main Site not selected",Lookups!$A$16))</f>
        <v/>
      </c>
      <c r="U234" s="21" t="str">
        <f>IF(V234="","",IF(Lookups!$A$17=0,"Main Site not selected",Lookups!$A$17))</f>
        <v/>
      </c>
      <c r="V234" s="62" t="str">
        <f t="shared" si="59"/>
        <v/>
      </c>
      <c r="W234" s="61" t="str">
        <f t="shared" si="63"/>
        <v/>
      </c>
      <c r="X234" s="61" t="str">
        <f t="shared" si="63"/>
        <v/>
      </c>
      <c r="Y234" s="62" t="str">
        <f t="shared" si="63"/>
        <v/>
      </c>
      <c r="Z234" s="62" t="str">
        <f t="shared" si="63"/>
        <v/>
      </c>
      <c r="AA234" s="62" t="str">
        <f t="shared" si="60"/>
        <v/>
      </c>
      <c r="AB234" s="62" t="str">
        <f>IFERROR(IF(V234&lt;&gt;"",IF(AA234&lt;&gt;"",VLOOKUP(AA234,'big site list'!$B$2:$C$343,2,FALSE),""),""),Preplist!$F$21)</f>
        <v/>
      </c>
      <c r="AD234" s="42">
        <v>231</v>
      </c>
      <c r="AH234" s="42" t="str">
        <f>IF(V234&lt;&gt;"",AND($W234&gt;=DATEVALUE("01/01/1920"),$W234&lt;Lookups!$A$10),"")</f>
        <v/>
      </c>
      <c r="AI234" s="42" t="str">
        <f>IF(V234&lt;&gt;"",AND($X234&gt;=DATEVALUE("01/01/2020"),$X234&lt;=Lookups!$A$10),"")</f>
        <v/>
      </c>
      <c r="AJ234" s="42" t="str">
        <f>IF(V234&lt;&gt;"",IFERROR(VLOOKUP(Y234,Lookups!$A$2:$A$6,1,FALSE),FALSE),"")</f>
        <v/>
      </c>
      <c r="AK234" s="42" t="b">
        <f t="shared" si="61"/>
        <v>1</v>
      </c>
    </row>
    <row r="235" spans="1:37" x14ac:dyDescent="0.35">
      <c r="A235" s="41"/>
      <c r="B235" s="69"/>
      <c r="C235" s="40"/>
      <c r="D235" s="71"/>
      <c r="E235" s="40"/>
      <c r="F235" s="72"/>
      <c r="G235" s="36"/>
      <c r="H235" s="55"/>
      <c r="I235" s="45"/>
      <c r="J235" s="45"/>
      <c r="K235" s="64" t="str">
        <f t="shared" si="50"/>
        <v/>
      </c>
      <c r="L235" s="18" t="str">
        <f t="shared" si="51"/>
        <v/>
      </c>
      <c r="M235" s="18" t="e">
        <f t="shared" si="52"/>
        <v>#VALUE!</v>
      </c>
      <c r="N235" s="18" t="e">
        <f t="shared" si="53"/>
        <v>#VALUE!</v>
      </c>
      <c r="O235" s="18" t="str">
        <f t="shared" si="54"/>
        <v/>
      </c>
      <c r="P235" s="18" t="e">
        <f t="shared" si="55"/>
        <v>#VALUE!</v>
      </c>
      <c r="Q235" s="18">
        <f t="shared" si="56"/>
        <v>0</v>
      </c>
      <c r="R235" s="18" t="e">
        <f t="shared" si="57"/>
        <v>#VALUE!</v>
      </c>
      <c r="S235" s="26" t="str">
        <f t="shared" si="58"/>
        <v>OK</v>
      </c>
      <c r="T235" s="21" t="str">
        <f>IF(V235="","",IF(Lookups!$A$16=0,"Main Site not selected",Lookups!$A$16))</f>
        <v/>
      </c>
      <c r="U235" s="21" t="str">
        <f>IF(V235="","",IF(Lookups!$A$17=0,"Main Site not selected",Lookups!$A$17))</f>
        <v/>
      </c>
      <c r="V235" s="62" t="str">
        <f t="shared" si="59"/>
        <v/>
      </c>
      <c r="W235" s="61" t="str">
        <f t="shared" si="63"/>
        <v/>
      </c>
      <c r="X235" s="61" t="str">
        <f t="shared" si="63"/>
        <v/>
      </c>
      <c r="Y235" s="62" t="str">
        <f t="shared" si="63"/>
        <v/>
      </c>
      <c r="Z235" s="62" t="str">
        <f t="shared" si="63"/>
        <v/>
      </c>
      <c r="AA235" s="62" t="str">
        <f t="shared" si="60"/>
        <v/>
      </c>
      <c r="AB235" s="62" t="str">
        <f>IFERROR(IF(V235&lt;&gt;"",IF(AA235&lt;&gt;"",VLOOKUP(AA235,'big site list'!$B$2:$C$343,2,FALSE),""),""),Preplist!$F$21)</f>
        <v/>
      </c>
      <c r="AD235" s="42">
        <v>232</v>
      </c>
      <c r="AH235" s="42" t="str">
        <f>IF(V235&lt;&gt;"",AND($W235&gt;=DATEVALUE("01/01/1920"),$W235&lt;Lookups!$A$10),"")</f>
        <v/>
      </c>
      <c r="AI235" s="42" t="str">
        <f>IF(V235&lt;&gt;"",AND($X235&gt;=DATEVALUE("01/01/2020"),$X235&lt;=Lookups!$A$10),"")</f>
        <v/>
      </c>
      <c r="AJ235" s="42" t="str">
        <f>IF(V235&lt;&gt;"",IFERROR(VLOOKUP(Y235,Lookups!$A$2:$A$6,1,FALSE),FALSE),"")</f>
        <v/>
      </c>
      <c r="AK235" s="42" t="b">
        <f t="shared" si="61"/>
        <v>1</v>
      </c>
    </row>
    <row r="236" spans="1:37" x14ac:dyDescent="0.35">
      <c r="A236" s="41"/>
      <c r="B236" s="69"/>
      <c r="C236" s="40"/>
      <c r="D236" s="71"/>
      <c r="E236" s="40"/>
      <c r="F236" s="72"/>
      <c r="G236" s="36"/>
      <c r="H236" s="55"/>
      <c r="I236" s="45"/>
      <c r="J236" s="45"/>
      <c r="K236" s="64" t="str">
        <f t="shared" si="50"/>
        <v/>
      </c>
      <c r="L236" s="18" t="str">
        <f t="shared" si="51"/>
        <v/>
      </c>
      <c r="M236" s="18" t="e">
        <f t="shared" si="52"/>
        <v>#VALUE!</v>
      </c>
      <c r="N236" s="18" t="e">
        <f t="shared" si="53"/>
        <v>#VALUE!</v>
      </c>
      <c r="O236" s="18" t="str">
        <f t="shared" si="54"/>
        <v/>
      </c>
      <c r="P236" s="18" t="e">
        <f t="shared" si="55"/>
        <v>#VALUE!</v>
      </c>
      <c r="Q236" s="18">
        <f t="shared" si="56"/>
        <v>0</v>
      </c>
      <c r="R236" s="18" t="e">
        <f t="shared" si="57"/>
        <v>#VALUE!</v>
      </c>
      <c r="S236" s="26" t="str">
        <f t="shared" si="58"/>
        <v>OK</v>
      </c>
      <c r="T236" s="21" t="str">
        <f>IF(V236="","",IF(Lookups!$A$16=0,"Main Site not selected",Lookups!$A$16))</f>
        <v/>
      </c>
      <c r="U236" s="21" t="str">
        <f>IF(V236="","",IF(Lookups!$A$17=0,"Main Site not selected",Lookups!$A$17))</f>
        <v/>
      </c>
      <c r="V236" s="62" t="str">
        <f t="shared" si="59"/>
        <v/>
      </c>
      <c r="W236" s="61" t="str">
        <f t="shared" si="63"/>
        <v/>
      </c>
      <c r="X236" s="61" t="str">
        <f t="shared" si="63"/>
        <v/>
      </c>
      <c r="Y236" s="62" t="str">
        <f t="shared" si="63"/>
        <v/>
      </c>
      <c r="Z236" s="62" t="str">
        <f t="shared" si="63"/>
        <v/>
      </c>
      <c r="AA236" s="62" t="str">
        <f t="shared" si="60"/>
        <v/>
      </c>
      <c r="AB236" s="62" t="str">
        <f>IFERROR(IF(V236&lt;&gt;"",IF(AA236&lt;&gt;"",VLOOKUP(AA236,'big site list'!$B$2:$C$343,2,FALSE),""),""),Preplist!$F$21)</f>
        <v/>
      </c>
      <c r="AD236" s="42">
        <v>233</v>
      </c>
      <c r="AH236" s="42" t="str">
        <f>IF(V236&lt;&gt;"",AND($W236&gt;=DATEVALUE("01/01/1920"),$W236&lt;Lookups!$A$10),"")</f>
        <v/>
      </c>
      <c r="AI236" s="42" t="str">
        <f>IF(V236&lt;&gt;"",AND($X236&gt;=DATEVALUE("01/01/2020"),$X236&lt;=Lookups!$A$10),"")</f>
        <v/>
      </c>
      <c r="AJ236" s="42" t="str">
        <f>IF(V236&lt;&gt;"",IFERROR(VLOOKUP(Y236,Lookups!$A$2:$A$6,1,FALSE),FALSE),"")</f>
        <v/>
      </c>
      <c r="AK236" s="42" t="b">
        <f t="shared" si="61"/>
        <v>1</v>
      </c>
    </row>
    <row r="237" spans="1:37" x14ac:dyDescent="0.35">
      <c r="A237" s="41"/>
      <c r="B237" s="69"/>
      <c r="C237" s="40"/>
      <c r="D237" s="71"/>
      <c r="E237" s="40"/>
      <c r="F237" s="72"/>
      <c r="G237" s="36"/>
      <c r="H237" s="55"/>
      <c r="I237" s="45"/>
      <c r="J237" s="45"/>
      <c r="K237" s="64" t="str">
        <f t="shared" si="50"/>
        <v/>
      </c>
      <c r="L237" s="18" t="str">
        <f t="shared" si="51"/>
        <v/>
      </c>
      <c r="M237" s="18" t="e">
        <f t="shared" si="52"/>
        <v>#VALUE!</v>
      </c>
      <c r="N237" s="18" t="e">
        <f t="shared" si="53"/>
        <v>#VALUE!</v>
      </c>
      <c r="O237" s="18" t="str">
        <f t="shared" si="54"/>
        <v/>
      </c>
      <c r="P237" s="18" t="e">
        <f t="shared" si="55"/>
        <v>#VALUE!</v>
      </c>
      <c r="Q237" s="18">
        <f t="shared" si="56"/>
        <v>0</v>
      </c>
      <c r="R237" s="18" t="e">
        <f t="shared" si="57"/>
        <v>#VALUE!</v>
      </c>
      <c r="S237" s="26" t="str">
        <f t="shared" si="58"/>
        <v>OK</v>
      </c>
      <c r="T237" s="21" t="str">
        <f>IF(V237="","",IF(Lookups!$A$16=0,"Main Site not selected",Lookups!$A$16))</f>
        <v/>
      </c>
      <c r="U237" s="21" t="str">
        <f>IF(V237="","",IF(Lookups!$A$17=0,"Main Site not selected",Lookups!$A$17))</f>
        <v/>
      </c>
      <c r="V237" s="62" t="str">
        <f t="shared" si="59"/>
        <v/>
      </c>
      <c r="W237" s="61" t="str">
        <f t="shared" si="63"/>
        <v/>
      </c>
      <c r="X237" s="61" t="str">
        <f t="shared" si="63"/>
        <v/>
      </c>
      <c r="Y237" s="62" t="str">
        <f t="shared" si="63"/>
        <v/>
      </c>
      <c r="Z237" s="62" t="str">
        <f t="shared" si="63"/>
        <v/>
      </c>
      <c r="AA237" s="62" t="str">
        <f t="shared" si="60"/>
        <v/>
      </c>
      <c r="AB237" s="62" t="str">
        <f>IFERROR(IF(V237&lt;&gt;"",IF(AA237&lt;&gt;"",VLOOKUP(AA237,'big site list'!$B$2:$C$343,2,FALSE),""),""),Preplist!$F$21)</f>
        <v/>
      </c>
      <c r="AD237" s="42">
        <v>234</v>
      </c>
      <c r="AH237" s="42" t="str">
        <f>IF(V237&lt;&gt;"",AND($W237&gt;=DATEVALUE("01/01/1920"),$W237&lt;Lookups!$A$10),"")</f>
        <v/>
      </c>
      <c r="AI237" s="42" t="str">
        <f>IF(V237&lt;&gt;"",AND($X237&gt;=DATEVALUE("01/01/2020"),$X237&lt;=Lookups!$A$10),"")</f>
        <v/>
      </c>
      <c r="AJ237" s="42" t="str">
        <f>IF(V237&lt;&gt;"",IFERROR(VLOOKUP(Y237,Lookups!$A$2:$A$6,1,FALSE),FALSE),"")</f>
        <v/>
      </c>
      <c r="AK237" s="42" t="b">
        <f t="shared" si="61"/>
        <v>1</v>
      </c>
    </row>
    <row r="238" spans="1:37" x14ac:dyDescent="0.35">
      <c r="A238" s="41"/>
      <c r="B238" s="69"/>
      <c r="C238" s="40"/>
      <c r="D238" s="71"/>
      <c r="E238" s="40"/>
      <c r="F238" s="72"/>
      <c r="G238" s="36"/>
      <c r="H238" s="55"/>
      <c r="I238" s="45"/>
      <c r="J238" s="45"/>
      <c r="K238" s="64" t="str">
        <f t="shared" si="50"/>
        <v/>
      </c>
      <c r="L238" s="18" t="str">
        <f t="shared" si="51"/>
        <v/>
      </c>
      <c r="M238" s="18" t="e">
        <f t="shared" si="52"/>
        <v>#VALUE!</v>
      </c>
      <c r="N238" s="18" t="e">
        <f t="shared" si="53"/>
        <v>#VALUE!</v>
      </c>
      <c r="O238" s="18" t="str">
        <f t="shared" si="54"/>
        <v/>
      </c>
      <c r="P238" s="18" t="e">
        <f t="shared" si="55"/>
        <v>#VALUE!</v>
      </c>
      <c r="Q238" s="18">
        <f t="shared" si="56"/>
        <v>0</v>
      </c>
      <c r="R238" s="18" t="e">
        <f t="shared" si="57"/>
        <v>#VALUE!</v>
      </c>
      <c r="S238" s="26" t="str">
        <f t="shared" si="58"/>
        <v>OK</v>
      </c>
      <c r="T238" s="21" t="str">
        <f>IF(V238="","",IF(Lookups!$A$16=0,"Main Site not selected",Lookups!$A$16))</f>
        <v/>
      </c>
      <c r="U238" s="21" t="str">
        <f>IF(V238="","",IF(Lookups!$A$17=0,"Main Site not selected",Lookups!$A$17))</f>
        <v/>
      </c>
      <c r="V238" s="62" t="str">
        <f t="shared" si="59"/>
        <v/>
      </c>
      <c r="W238" s="61" t="str">
        <f t="shared" si="63"/>
        <v/>
      </c>
      <c r="X238" s="61" t="str">
        <f t="shared" si="63"/>
        <v/>
      </c>
      <c r="Y238" s="62" t="str">
        <f t="shared" si="63"/>
        <v/>
      </c>
      <c r="Z238" s="62" t="str">
        <f t="shared" si="63"/>
        <v/>
      </c>
      <c r="AA238" s="62" t="str">
        <f t="shared" si="60"/>
        <v/>
      </c>
      <c r="AB238" s="62" t="str">
        <f>IFERROR(IF(V238&lt;&gt;"",IF(AA238&lt;&gt;"",VLOOKUP(AA238,'big site list'!$B$2:$C$343,2,FALSE),""),""),Preplist!$F$21)</f>
        <v/>
      </c>
      <c r="AD238" s="42">
        <v>235</v>
      </c>
      <c r="AH238" s="42" t="str">
        <f>IF(V238&lt;&gt;"",AND($W238&gt;=DATEVALUE("01/01/1920"),$W238&lt;Lookups!$A$10),"")</f>
        <v/>
      </c>
      <c r="AI238" s="42" t="str">
        <f>IF(V238&lt;&gt;"",AND($X238&gt;=DATEVALUE("01/01/2020"),$X238&lt;=Lookups!$A$10),"")</f>
        <v/>
      </c>
      <c r="AJ238" s="42" t="str">
        <f>IF(V238&lt;&gt;"",IFERROR(VLOOKUP(Y238,Lookups!$A$2:$A$6,1,FALSE),FALSE),"")</f>
        <v/>
      </c>
      <c r="AK238" s="42" t="b">
        <f t="shared" si="61"/>
        <v>1</v>
      </c>
    </row>
    <row r="239" spans="1:37" x14ac:dyDescent="0.35">
      <c r="A239" s="41"/>
      <c r="B239" s="69"/>
      <c r="C239" s="40"/>
      <c r="D239" s="71"/>
      <c r="E239" s="40"/>
      <c r="F239" s="72"/>
      <c r="G239" s="36"/>
      <c r="H239" s="55"/>
      <c r="I239" s="45"/>
      <c r="J239" s="45"/>
      <c r="K239" s="64" t="str">
        <f t="shared" si="50"/>
        <v/>
      </c>
      <c r="L239" s="18" t="str">
        <f t="shared" si="51"/>
        <v/>
      </c>
      <c r="M239" s="18" t="e">
        <f t="shared" si="52"/>
        <v>#VALUE!</v>
      </c>
      <c r="N239" s="18" t="e">
        <f t="shared" si="53"/>
        <v>#VALUE!</v>
      </c>
      <c r="O239" s="18" t="str">
        <f t="shared" si="54"/>
        <v/>
      </c>
      <c r="P239" s="18" t="e">
        <f t="shared" si="55"/>
        <v>#VALUE!</v>
      </c>
      <c r="Q239" s="18">
        <f t="shared" si="56"/>
        <v>0</v>
      </c>
      <c r="R239" s="18" t="e">
        <f t="shared" si="57"/>
        <v>#VALUE!</v>
      </c>
      <c r="S239" s="26" t="str">
        <f t="shared" si="58"/>
        <v>OK</v>
      </c>
      <c r="T239" s="21" t="str">
        <f>IF(V239="","",IF(Lookups!$A$16=0,"Main Site not selected",Lookups!$A$16))</f>
        <v/>
      </c>
      <c r="U239" s="21" t="str">
        <f>IF(V239="","",IF(Lookups!$A$17=0,"Main Site not selected",Lookups!$A$17))</f>
        <v/>
      </c>
      <c r="V239" s="62" t="str">
        <f t="shared" si="59"/>
        <v/>
      </c>
      <c r="W239" s="61" t="str">
        <f t="shared" si="63"/>
        <v/>
      </c>
      <c r="X239" s="61" t="str">
        <f t="shared" si="63"/>
        <v/>
      </c>
      <c r="Y239" s="62" t="str">
        <f t="shared" si="63"/>
        <v/>
      </c>
      <c r="Z239" s="62" t="str">
        <f t="shared" si="63"/>
        <v/>
      </c>
      <c r="AA239" s="62" t="str">
        <f t="shared" si="60"/>
        <v/>
      </c>
      <c r="AB239" s="62" t="str">
        <f>IFERROR(IF(V239&lt;&gt;"",IF(AA239&lt;&gt;"",VLOOKUP(AA239,'big site list'!$B$2:$C$343,2,FALSE),""),""),Preplist!$F$21)</f>
        <v/>
      </c>
      <c r="AD239" s="42">
        <v>236</v>
      </c>
      <c r="AH239" s="42" t="str">
        <f>IF(V239&lt;&gt;"",AND($W239&gt;=DATEVALUE("01/01/1920"),$W239&lt;Lookups!$A$10),"")</f>
        <v/>
      </c>
      <c r="AI239" s="42" t="str">
        <f>IF(V239&lt;&gt;"",AND($X239&gt;=DATEVALUE("01/01/2020"),$X239&lt;=Lookups!$A$10),"")</f>
        <v/>
      </c>
      <c r="AJ239" s="42" t="str">
        <f>IF(V239&lt;&gt;"",IFERROR(VLOOKUP(Y239,Lookups!$A$2:$A$6,1,FALSE),FALSE),"")</f>
        <v/>
      </c>
      <c r="AK239" s="42" t="b">
        <f t="shared" si="61"/>
        <v>1</v>
      </c>
    </row>
    <row r="240" spans="1:37" x14ac:dyDescent="0.35">
      <c r="A240" s="41"/>
      <c r="B240" s="69"/>
      <c r="C240" s="40"/>
      <c r="D240" s="71"/>
      <c r="E240" s="40"/>
      <c r="F240" s="72"/>
      <c r="G240" s="36"/>
      <c r="H240" s="55"/>
      <c r="I240" s="45"/>
      <c r="J240" s="45"/>
      <c r="K240" s="64" t="str">
        <f t="shared" si="50"/>
        <v/>
      </c>
      <c r="L240" s="18" t="str">
        <f t="shared" si="51"/>
        <v/>
      </c>
      <c r="M240" s="18" t="e">
        <f t="shared" si="52"/>
        <v>#VALUE!</v>
      </c>
      <c r="N240" s="18" t="e">
        <f t="shared" si="53"/>
        <v>#VALUE!</v>
      </c>
      <c r="O240" s="18" t="str">
        <f t="shared" si="54"/>
        <v/>
      </c>
      <c r="P240" s="18" t="e">
        <f t="shared" si="55"/>
        <v>#VALUE!</v>
      </c>
      <c r="Q240" s="18">
        <f t="shared" si="56"/>
        <v>0</v>
      </c>
      <c r="R240" s="18" t="e">
        <f t="shared" si="57"/>
        <v>#VALUE!</v>
      </c>
      <c r="S240" s="26" t="str">
        <f t="shared" si="58"/>
        <v>OK</v>
      </c>
      <c r="T240" s="21" t="str">
        <f>IF(V240="","",IF(Lookups!$A$16=0,"Main Site not selected",Lookups!$A$16))</f>
        <v/>
      </c>
      <c r="U240" s="21" t="str">
        <f>IF(V240="","",IF(Lookups!$A$17=0,"Main Site not selected",Lookups!$A$17))</f>
        <v/>
      </c>
      <c r="V240" s="62" t="str">
        <f t="shared" si="59"/>
        <v/>
      </c>
      <c r="W240" s="61" t="str">
        <f t="shared" si="63"/>
        <v/>
      </c>
      <c r="X240" s="61" t="str">
        <f t="shared" si="63"/>
        <v/>
      </c>
      <c r="Y240" s="62" t="str">
        <f t="shared" si="63"/>
        <v/>
      </c>
      <c r="Z240" s="62" t="str">
        <f t="shared" si="63"/>
        <v/>
      </c>
      <c r="AA240" s="62" t="str">
        <f t="shared" si="60"/>
        <v/>
      </c>
      <c r="AB240" s="62" t="str">
        <f>IFERROR(IF(V240&lt;&gt;"",IF(AA240&lt;&gt;"",VLOOKUP(AA240,'big site list'!$B$2:$C$343,2,FALSE),""),""),Preplist!$F$21)</f>
        <v/>
      </c>
      <c r="AD240" s="42">
        <v>237</v>
      </c>
      <c r="AH240" s="42" t="str">
        <f>IF(V240&lt;&gt;"",AND($W240&gt;=DATEVALUE("01/01/1920"),$W240&lt;Lookups!$A$10),"")</f>
        <v/>
      </c>
      <c r="AI240" s="42" t="str">
        <f>IF(V240&lt;&gt;"",AND($X240&gt;=DATEVALUE("01/01/2020"),$X240&lt;=Lookups!$A$10),"")</f>
        <v/>
      </c>
      <c r="AJ240" s="42" t="str">
        <f>IF(V240&lt;&gt;"",IFERROR(VLOOKUP(Y240,Lookups!$A$2:$A$6,1,FALSE),FALSE),"")</f>
        <v/>
      </c>
      <c r="AK240" s="42" t="b">
        <f t="shared" si="61"/>
        <v>1</v>
      </c>
    </row>
    <row r="241" spans="1:37" x14ac:dyDescent="0.35">
      <c r="A241" s="41"/>
      <c r="B241" s="69"/>
      <c r="C241" s="40"/>
      <c r="D241" s="71"/>
      <c r="E241" s="40"/>
      <c r="F241" s="72"/>
      <c r="G241" s="36"/>
      <c r="H241" s="55"/>
      <c r="I241" s="45"/>
      <c r="J241" s="45"/>
      <c r="K241" s="64" t="str">
        <f t="shared" si="50"/>
        <v/>
      </c>
      <c r="L241" s="18" t="str">
        <f t="shared" si="51"/>
        <v/>
      </c>
      <c r="M241" s="18" t="e">
        <f t="shared" si="52"/>
        <v>#VALUE!</v>
      </c>
      <c r="N241" s="18" t="e">
        <f t="shared" si="53"/>
        <v>#VALUE!</v>
      </c>
      <c r="O241" s="18" t="str">
        <f t="shared" si="54"/>
        <v/>
      </c>
      <c r="P241" s="18" t="e">
        <f t="shared" si="55"/>
        <v>#VALUE!</v>
      </c>
      <c r="Q241" s="18">
        <f t="shared" si="56"/>
        <v>0</v>
      </c>
      <c r="R241" s="18" t="e">
        <f t="shared" si="57"/>
        <v>#VALUE!</v>
      </c>
      <c r="S241" s="26" t="str">
        <f t="shared" si="58"/>
        <v>OK</v>
      </c>
      <c r="T241" s="21" t="str">
        <f>IF(V241="","",IF(Lookups!$A$16=0,"Main Site not selected",Lookups!$A$16))</f>
        <v/>
      </c>
      <c r="U241" s="21" t="str">
        <f>IF(V241="","",IF(Lookups!$A$17=0,"Main Site not selected",Lookups!$A$17))</f>
        <v/>
      </c>
      <c r="V241" s="62" t="str">
        <f t="shared" si="59"/>
        <v/>
      </c>
      <c r="W241" s="61" t="str">
        <f t="shared" si="63"/>
        <v/>
      </c>
      <c r="X241" s="61" t="str">
        <f t="shared" si="63"/>
        <v/>
      </c>
      <c r="Y241" s="62" t="str">
        <f t="shared" si="63"/>
        <v/>
      </c>
      <c r="Z241" s="62" t="str">
        <f t="shared" si="63"/>
        <v/>
      </c>
      <c r="AA241" s="62" t="str">
        <f t="shared" si="60"/>
        <v/>
      </c>
      <c r="AB241" s="62" t="str">
        <f>IFERROR(IF(V241&lt;&gt;"",IF(AA241&lt;&gt;"",VLOOKUP(AA241,'big site list'!$B$2:$C$343,2,FALSE),""),""),Preplist!$F$21)</f>
        <v/>
      </c>
      <c r="AD241" s="42">
        <v>238</v>
      </c>
      <c r="AH241" s="42" t="str">
        <f>IF(V241&lt;&gt;"",AND($W241&gt;=DATEVALUE("01/01/1920"),$W241&lt;Lookups!$A$10),"")</f>
        <v/>
      </c>
      <c r="AI241" s="42" t="str">
        <f>IF(V241&lt;&gt;"",AND($X241&gt;=DATEVALUE("01/01/2020"),$X241&lt;=Lookups!$A$10),"")</f>
        <v/>
      </c>
      <c r="AJ241" s="42" t="str">
        <f>IF(V241&lt;&gt;"",IFERROR(VLOOKUP(Y241,Lookups!$A$2:$A$6,1,FALSE),FALSE),"")</f>
        <v/>
      </c>
      <c r="AK241" s="42" t="b">
        <f t="shared" si="61"/>
        <v>1</v>
      </c>
    </row>
    <row r="242" spans="1:37" x14ac:dyDescent="0.35">
      <c r="A242" s="41"/>
      <c r="B242" s="69"/>
      <c r="C242" s="40"/>
      <c r="D242" s="71"/>
      <c r="E242" s="40"/>
      <c r="F242" s="72"/>
      <c r="G242" s="36"/>
      <c r="H242" s="55"/>
      <c r="I242" s="45"/>
      <c r="J242" s="45"/>
      <c r="K242" s="64" t="str">
        <f t="shared" si="50"/>
        <v/>
      </c>
      <c r="L242" s="18" t="str">
        <f t="shared" si="51"/>
        <v/>
      </c>
      <c r="M242" s="18" t="e">
        <f t="shared" si="52"/>
        <v>#VALUE!</v>
      </c>
      <c r="N242" s="18" t="e">
        <f t="shared" si="53"/>
        <v>#VALUE!</v>
      </c>
      <c r="O242" s="18" t="str">
        <f t="shared" si="54"/>
        <v/>
      </c>
      <c r="P242" s="18" t="e">
        <f t="shared" si="55"/>
        <v>#VALUE!</v>
      </c>
      <c r="Q242" s="18">
        <f t="shared" si="56"/>
        <v>0</v>
      </c>
      <c r="R242" s="18" t="e">
        <f t="shared" si="57"/>
        <v>#VALUE!</v>
      </c>
      <c r="S242" s="26" t="str">
        <f t="shared" si="58"/>
        <v>OK</v>
      </c>
      <c r="T242" s="21" t="str">
        <f>IF(V242="","",IF(Lookups!$A$16=0,"Main Site not selected",Lookups!$A$16))</f>
        <v/>
      </c>
      <c r="U242" s="21" t="str">
        <f>IF(V242="","",IF(Lookups!$A$17=0,"Main Site not selected",Lookups!$A$17))</f>
        <v/>
      </c>
      <c r="V242" s="62" t="str">
        <f t="shared" si="59"/>
        <v/>
      </c>
      <c r="W242" s="61" t="str">
        <f t="shared" si="63"/>
        <v/>
      </c>
      <c r="X242" s="61" t="str">
        <f t="shared" si="63"/>
        <v/>
      </c>
      <c r="Y242" s="62" t="str">
        <f t="shared" si="63"/>
        <v/>
      </c>
      <c r="Z242" s="62" t="str">
        <f t="shared" si="63"/>
        <v/>
      </c>
      <c r="AA242" s="62" t="str">
        <f t="shared" si="60"/>
        <v/>
      </c>
      <c r="AB242" s="62" t="str">
        <f>IFERROR(IF(V242&lt;&gt;"",IF(AA242&lt;&gt;"",VLOOKUP(AA242,'big site list'!$B$2:$C$343,2,FALSE),""),""),Preplist!$F$21)</f>
        <v/>
      </c>
      <c r="AD242" s="42">
        <v>239</v>
      </c>
      <c r="AH242" s="42" t="str">
        <f>IF(V242&lt;&gt;"",AND($W242&gt;=DATEVALUE("01/01/1920"),$W242&lt;Lookups!$A$10),"")</f>
        <v/>
      </c>
      <c r="AI242" s="42" t="str">
        <f>IF(V242&lt;&gt;"",AND($X242&gt;=DATEVALUE("01/01/2020"),$X242&lt;=Lookups!$A$10),"")</f>
        <v/>
      </c>
      <c r="AJ242" s="42" t="str">
        <f>IF(V242&lt;&gt;"",IFERROR(VLOOKUP(Y242,Lookups!$A$2:$A$6,1,FALSE),FALSE),"")</f>
        <v/>
      </c>
      <c r="AK242" s="42" t="b">
        <f t="shared" si="61"/>
        <v>1</v>
      </c>
    </row>
    <row r="243" spans="1:37" x14ac:dyDescent="0.35">
      <c r="A243" s="41"/>
      <c r="B243" s="69"/>
      <c r="C243" s="40"/>
      <c r="D243" s="71"/>
      <c r="E243" s="40"/>
      <c r="F243" s="72"/>
      <c r="G243" s="36"/>
      <c r="H243" s="55"/>
      <c r="I243" s="45"/>
      <c r="J243" s="45"/>
      <c r="K243" s="64" t="str">
        <f t="shared" si="50"/>
        <v/>
      </c>
      <c r="L243" s="18" t="str">
        <f t="shared" si="51"/>
        <v/>
      </c>
      <c r="M243" s="18" t="e">
        <f t="shared" si="52"/>
        <v>#VALUE!</v>
      </c>
      <c r="N243" s="18" t="e">
        <f t="shared" si="53"/>
        <v>#VALUE!</v>
      </c>
      <c r="O243" s="18" t="str">
        <f t="shared" si="54"/>
        <v/>
      </c>
      <c r="P243" s="18" t="e">
        <f t="shared" si="55"/>
        <v>#VALUE!</v>
      </c>
      <c r="Q243" s="18">
        <f t="shared" si="56"/>
        <v>0</v>
      </c>
      <c r="R243" s="18" t="e">
        <f t="shared" si="57"/>
        <v>#VALUE!</v>
      </c>
      <c r="S243" s="26" t="str">
        <f t="shared" si="58"/>
        <v>OK</v>
      </c>
      <c r="T243" s="21" t="str">
        <f>IF(V243="","",IF(Lookups!$A$16=0,"Main Site not selected",Lookups!$A$16))</f>
        <v/>
      </c>
      <c r="U243" s="21" t="str">
        <f>IF(V243="","",IF(Lookups!$A$17=0,"Main Site not selected",Lookups!$A$17))</f>
        <v/>
      </c>
      <c r="V243" s="62" t="str">
        <f t="shared" si="59"/>
        <v/>
      </c>
      <c r="W243" s="61" t="str">
        <f t="shared" si="63"/>
        <v/>
      </c>
      <c r="X243" s="61" t="str">
        <f t="shared" si="63"/>
        <v/>
      </c>
      <c r="Y243" s="62" t="str">
        <f t="shared" si="63"/>
        <v/>
      </c>
      <c r="Z243" s="62" t="str">
        <f t="shared" si="63"/>
        <v/>
      </c>
      <c r="AA243" s="62" t="str">
        <f t="shared" si="60"/>
        <v/>
      </c>
      <c r="AB243" s="62" t="str">
        <f>IFERROR(IF(V243&lt;&gt;"",IF(AA243&lt;&gt;"",VLOOKUP(AA243,'big site list'!$B$2:$C$343,2,FALSE),""),""),Preplist!$F$21)</f>
        <v/>
      </c>
      <c r="AD243" s="42">
        <v>240</v>
      </c>
      <c r="AH243" s="42" t="str">
        <f>IF(V243&lt;&gt;"",AND($W243&gt;=DATEVALUE("01/01/1920"),$W243&lt;Lookups!$A$10),"")</f>
        <v/>
      </c>
      <c r="AI243" s="42" t="str">
        <f>IF(V243&lt;&gt;"",AND($X243&gt;=DATEVALUE("01/01/2020"),$X243&lt;=Lookups!$A$10),"")</f>
        <v/>
      </c>
      <c r="AJ243" s="42" t="str">
        <f>IF(V243&lt;&gt;"",IFERROR(VLOOKUP(Y243,Lookups!$A$2:$A$6,1,FALSE),FALSE),"")</f>
        <v/>
      </c>
      <c r="AK243" s="42" t="b">
        <f t="shared" si="61"/>
        <v>1</v>
      </c>
    </row>
    <row r="244" spans="1:37" x14ac:dyDescent="0.35">
      <c r="A244" s="41"/>
      <c r="B244" s="69"/>
      <c r="C244" s="40"/>
      <c r="D244" s="71"/>
      <c r="E244" s="40"/>
      <c r="F244" s="72"/>
      <c r="G244" s="36"/>
      <c r="H244" s="55"/>
      <c r="I244" s="45"/>
      <c r="J244" s="45"/>
      <c r="K244" s="64" t="str">
        <f t="shared" si="50"/>
        <v/>
      </c>
      <c r="L244" s="18" t="str">
        <f t="shared" si="51"/>
        <v/>
      </c>
      <c r="M244" s="18" t="e">
        <f t="shared" si="52"/>
        <v>#VALUE!</v>
      </c>
      <c r="N244" s="18" t="e">
        <f t="shared" si="53"/>
        <v>#VALUE!</v>
      </c>
      <c r="O244" s="18" t="str">
        <f t="shared" si="54"/>
        <v/>
      </c>
      <c r="P244" s="18" t="e">
        <f t="shared" si="55"/>
        <v>#VALUE!</v>
      </c>
      <c r="Q244" s="18">
        <f t="shared" si="56"/>
        <v>0</v>
      </c>
      <c r="R244" s="18" t="e">
        <f t="shared" si="57"/>
        <v>#VALUE!</v>
      </c>
      <c r="S244" s="26" t="str">
        <f t="shared" si="58"/>
        <v>OK</v>
      </c>
      <c r="T244" s="21" t="str">
        <f>IF(V244="","",IF(Lookups!$A$16=0,"Main Site not selected",Lookups!$A$16))</f>
        <v/>
      </c>
      <c r="U244" s="21" t="str">
        <f>IF(V244="","",IF(Lookups!$A$17=0,"Main Site not selected",Lookups!$A$17))</f>
        <v/>
      </c>
      <c r="V244" s="62" t="str">
        <f t="shared" si="59"/>
        <v/>
      </c>
      <c r="W244" s="61" t="str">
        <f t="shared" si="63"/>
        <v/>
      </c>
      <c r="X244" s="61" t="str">
        <f t="shared" si="63"/>
        <v/>
      </c>
      <c r="Y244" s="62" t="str">
        <f t="shared" si="63"/>
        <v/>
      </c>
      <c r="Z244" s="62" t="str">
        <f t="shared" si="63"/>
        <v/>
      </c>
      <c r="AA244" s="62" t="str">
        <f t="shared" si="60"/>
        <v/>
      </c>
      <c r="AB244" s="62" t="str">
        <f>IFERROR(IF(V244&lt;&gt;"",IF(AA244&lt;&gt;"",VLOOKUP(AA244,'big site list'!$B$2:$C$343,2,FALSE),""),""),Preplist!$F$21)</f>
        <v/>
      </c>
      <c r="AD244" s="42">
        <v>241</v>
      </c>
      <c r="AH244" s="42" t="str">
        <f>IF(V244&lt;&gt;"",AND($W244&gt;=DATEVALUE("01/01/1920"),$W244&lt;Lookups!$A$10),"")</f>
        <v/>
      </c>
      <c r="AI244" s="42" t="str">
        <f>IF(V244&lt;&gt;"",AND($X244&gt;=DATEVALUE("01/01/2020"),$X244&lt;=Lookups!$A$10),"")</f>
        <v/>
      </c>
      <c r="AJ244" s="42" t="str">
        <f>IF(V244&lt;&gt;"",IFERROR(VLOOKUP(Y244,Lookups!$A$2:$A$6,1,FALSE),FALSE),"")</f>
        <v/>
      </c>
      <c r="AK244" s="42" t="b">
        <f t="shared" si="61"/>
        <v>1</v>
      </c>
    </row>
    <row r="245" spans="1:37" x14ac:dyDescent="0.35">
      <c r="A245" s="41"/>
      <c r="B245" s="69"/>
      <c r="C245" s="40"/>
      <c r="D245" s="71"/>
      <c r="E245" s="40"/>
      <c r="F245" s="72"/>
      <c r="G245" s="36"/>
      <c r="H245" s="55"/>
      <c r="I245" s="45"/>
      <c r="J245" s="45"/>
      <c r="K245" s="64" t="str">
        <f t="shared" si="50"/>
        <v/>
      </c>
      <c r="L245" s="18" t="str">
        <f t="shared" si="51"/>
        <v/>
      </c>
      <c r="M245" s="18" t="e">
        <f t="shared" si="52"/>
        <v>#VALUE!</v>
      </c>
      <c r="N245" s="18" t="e">
        <f t="shared" si="53"/>
        <v>#VALUE!</v>
      </c>
      <c r="O245" s="18" t="str">
        <f t="shared" si="54"/>
        <v/>
      </c>
      <c r="P245" s="18" t="e">
        <f t="shared" si="55"/>
        <v>#VALUE!</v>
      </c>
      <c r="Q245" s="18">
        <f t="shared" si="56"/>
        <v>0</v>
      </c>
      <c r="R245" s="18" t="e">
        <f t="shared" si="57"/>
        <v>#VALUE!</v>
      </c>
      <c r="S245" s="26" t="str">
        <f t="shared" si="58"/>
        <v>OK</v>
      </c>
      <c r="T245" s="21" t="str">
        <f>IF(V245="","",IF(Lookups!$A$16=0,"Main Site not selected",Lookups!$A$16))</f>
        <v/>
      </c>
      <c r="U245" s="21" t="str">
        <f>IF(V245="","",IF(Lookups!$A$17=0,"Main Site not selected",Lookups!$A$17))</f>
        <v/>
      </c>
      <c r="V245" s="62" t="str">
        <f t="shared" si="59"/>
        <v/>
      </c>
      <c r="W245" s="61" t="str">
        <f t="shared" si="63"/>
        <v/>
      </c>
      <c r="X245" s="61" t="str">
        <f t="shared" si="63"/>
        <v/>
      </c>
      <c r="Y245" s="62" t="str">
        <f t="shared" si="63"/>
        <v/>
      </c>
      <c r="Z245" s="62" t="str">
        <f t="shared" si="63"/>
        <v/>
      </c>
      <c r="AA245" s="62" t="str">
        <f t="shared" si="60"/>
        <v/>
      </c>
      <c r="AB245" s="62" t="str">
        <f>IFERROR(IF(V245&lt;&gt;"",IF(AA245&lt;&gt;"",VLOOKUP(AA245,'big site list'!$B$2:$C$343,2,FALSE),""),""),Preplist!$F$21)</f>
        <v/>
      </c>
      <c r="AD245" s="42">
        <v>242</v>
      </c>
      <c r="AH245" s="42" t="str">
        <f>IF(V245&lt;&gt;"",AND($W245&gt;=DATEVALUE("01/01/1920"),$W245&lt;Lookups!$A$10),"")</f>
        <v/>
      </c>
      <c r="AI245" s="42" t="str">
        <f>IF(V245&lt;&gt;"",AND($X245&gt;=DATEVALUE("01/01/2020"),$X245&lt;=Lookups!$A$10),"")</f>
        <v/>
      </c>
      <c r="AJ245" s="42" t="str">
        <f>IF(V245&lt;&gt;"",IFERROR(VLOOKUP(Y245,Lookups!$A$2:$A$6,1,FALSE),FALSE),"")</f>
        <v/>
      </c>
      <c r="AK245" s="42" t="b">
        <f t="shared" si="61"/>
        <v>1</v>
      </c>
    </row>
    <row r="246" spans="1:37" x14ac:dyDescent="0.35">
      <c r="A246" s="41"/>
      <c r="B246" s="69"/>
      <c r="C246" s="40"/>
      <c r="D246" s="71"/>
      <c r="E246" s="40"/>
      <c r="F246" s="72"/>
      <c r="G246" s="36"/>
      <c r="H246" s="55"/>
      <c r="I246" s="45"/>
      <c r="J246" s="45"/>
      <c r="K246" s="64" t="str">
        <f t="shared" si="50"/>
        <v/>
      </c>
      <c r="L246" s="18" t="str">
        <f t="shared" si="51"/>
        <v/>
      </c>
      <c r="M246" s="18" t="e">
        <f t="shared" si="52"/>
        <v>#VALUE!</v>
      </c>
      <c r="N246" s="18" t="e">
        <f t="shared" si="53"/>
        <v>#VALUE!</v>
      </c>
      <c r="O246" s="18" t="str">
        <f t="shared" si="54"/>
        <v/>
      </c>
      <c r="P246" s="18" t="e">
        <f t="shared" si="55"/>
        <v>#VALUE!</v>
      </c>
      <c r="Q246" s="18">
        <f t="shared" si="56"/>
        <v>0</v>
      </c>
      <c r="R246" s="18" t="e">
        <f t="shared" si="57"/>
        <v>#VALUE!</v>
      </c>
      <c r="S246" s="26" t="str">
        <f t="shared" si="58"/>
        <v>OK</v>
      </c>
      <c r="T246" s="21" t="str">
        <f>IF(V246="","",IF(Lookups!$A$16=0,"Main Site not selected",Lookups!$A$16))</f>
        <v/>
      </c>
      <c r="U246" s="21" t="str">
        <f>IF(V246="","",IF(Lookups!$A$17=0,"Main Site not selected",Lookups!$A$17))</f>
        <v/>
      </c>
      <c r="V246" s="62" t="str">
        <f t="shared" si="59"/>
        <v/>
      </c>
      <c r="W246" s="61" t="str">
        <f t="shared" si="63"/>
        <v/>
      </c>
      <c r="X246" s="61" t="str">
        <f t="shared" si="63"/>
        <v/>
      </c>
      <c r="Y246" s="62" t="str">
        <f t="shared" si="63"/>
        <v/>
      </c>
      <c r="Z246" s="62" t="str">
        <f t="shared" si="63"/>
        <v/>
      </c>
      <c r="AA246" s="62" t="str">
        <f t="shared" si="60"/>
        <v/>
      </c>
      <c r="AB246" s="62" t="str">
        <f>IFERROR(IF(V246&lt;&gt;"",IF(AA246&lt;&gt;"",VLOOKUP(AA246,'big site list'!$B$2:$C$343,2,FALSE),""),""),Preplist!$F$21)</f>
        <v/>
      </c>
      <c r="AD246" s="42">
        <v>243</v>
      </c>
      <c r="AH246" s="42" t="str">
        <f>IF(V246&lt;&gt;"",AND($W246&gt;=DATEVALUE("01/01/1920"),$W246&lt;Lookups!$A$10),"")</f>
        <v/>
      </c>
      <c r="AI246" s="42" t="str">
        <f>IF(V246&lt;&gt;"",AND($X246&gt;=DATEVALUE("01/01/2020"),$X246&lt;=Lookups!$A$10),"")</f>
        <v/>
      </c>
      <c r="AJ246" s="42" t="str">
        <f>IF(V246&lt;&gt;"",IFERROR(VLOOKUP(Y246,Lookups!$A$2:$A$6,1,FALSE),FALSE),"")</f>
        <v/>
      </c>
      <c r="AK246" s="42" t="b">
        <f t="shared" si="61"/>
        <v>1</v>
      </c>
    </row>
    <row r="247" spans="1:37" x14ac:dyDescent="0.35">
      <c r="A247" s="41"/>
      <c r="B247" s="69"/>
      <c r="C247" s="40"/>
      <c r="D247" s="71"/>
      <c r="E247" s="40"/>
      <c r="F247" s="72"/>
      <c r="G247" s="36"/>
      <c r="H247" s="55"/>
      <c r="I247" s="45"/>
      <c r="J247" s="45"/>
      <c r="K247" s="64" t="str">
        <f t="shared" si="50"/>
        <v/>
      </c>
      <c r="L247" s="18" t="str">
        <f t="shared" si="51"/>
        <v/>
      </c>
      <c r="M247" s="18" t="e">
        <f t="shared" si="52"/>
        <v>#VALUE!</v>
      </c>
      <c r="N247" s="18" t="e">
        <f t="shared" si="53"/>
        <v>#VALUE!</v>
      </c>
      <c r="O247" s="18" t="str">
        <f t="shared" si="54"/>
        <v/>
      </c>
      <c r="P247" s="18" t="e">
        <f t="shared" si="55"/>
        <v>#VALUE!</v>
      </c>
      <c r="Q247" s="18">
        <f t="shared" si="56"/>
        <v>0</v>
      </c>
      <c r="R247" s="18" t="e">
        <f t="shared" si="57"/>
        <v>#VALUE!</v>
      </c>
      <c r="S247" s="26" t="str">
        <f t="shared" si="58"/>
        <v>OK</v>
      </c>
      <c r="T247" s="21" t="str">
        <f>IF(V247="","",IF(Lookups!$A$16=0,"Main Site not selected",Lookups!$A$16))</f>
        <v/>
      </c>
      <c r="U247" s="21" t="str">
        <f>IF(V247="","",IF(Lookups!$A$17=0,"Main Site not selected",Lookups!$A$17))</f>
        <v/>
      </c>
      <c r="V247" s="62" t="str">
        <f t="shared" si="59"/>
        <v/>
      </c>
      <c r="W247" s="61" t="str">
        <f t="shared" si="63"/>
        <v/>
      </c>
      <c r="X247" s="61" t="str">
        <f t="shared" si="63"/>
        <v/>
      </c>
      <c r="Y247" s="62" t="str">
        <f t="shared" si="63"/>
        <v/>
      </c>
      <c r="Z247" s="62" t="str">
        <f t="shared" si="63"/>
        <v/>
      </c>
      <c r="AA247" s="62" t="str">
        <f t="shared" si="60"/>
        <v/>
      </c>
      <c r="AB247" s="62" t="str">
        <f>IFERROR(IF(V247&lt;&gt;"",IF(AA247&lt;&gt;"",VLOOKUP(AA247,'big site list'!$B$2:$C$343,2,FALSE),""),""),Preplist!$F$21)</f>
        <v/>
      </c>
      <c r="AD247" s="42">
        <v>244</v>
      </c>
      <c r="AH247" s="42" t="str">
        <f>IF(V247&lt;&gt;"",AND($W247&gt;=DATEVALUE("01/01/1920"),$W247&lt;Lookups!$A$10),"")</f>
        <v/>
      </c>
      <c r="AI247" s="42" t="str">
        <f>IF(V247&lt;&gt;"",AND($X247&gt;=DATEVALUE("01/01/2020"),$X247&lt;=Lookups!$A$10),"")</f>
        <v/>
      </c>
      <c r="AJ247" s="42" t="str">
        <f>IF(V247&lt;&gt;"",IFERROR(VLOOKUP(Y247,Lookups!$A$2:$A$6,1,FALSE),FALSE),"")</f>
        <v/>
      </c>
      <c r="AK247" s="42" t="b">
        <f t="shared" si="61"/>
        <v>1</v>
      </c>
    </row>
    <row r="248" spans="1:37" x14ac:dyDescent="0.35">
      <c r="A248" s="41"/>
      <c r="B248" s="69"/>
      <c r="C248" s="40"/>
      <c r="D248" s="71"/>
      <c r="E248" s="40"/>
      <c r="F248" s="72"/>
      <c r="G248" s="36"/>
      <c r="H248" s="55"/>
      <c r="I248" s="45"/>
      <c r="J248" s="45"/>
      <c r="K248" s="64" t="str">
        <f t="shared" si="50"/>
        <v/>
      </c>
      <c r="L248" s="18" t="str">
        <f t="shared" si="51"/>
        <v/>
      </c>
      <c r="M248" s="18" t="e">
        <f t="shared" si="52"/>
        <v>#VALUE!</v>
      </c>
      <c r="N248" s="18" t="e">
        <f t="shared" si="53"/>
        <v>#VALUE!</v>
      </c>
      <c r="O248" s="18" t="str">
        <f t="shared" si="54"/>
        <v/>
      </c>
      <c r="P248" s="18" t="e">
        <f t="shared" si="55"/>
        <v>#VALUE!</v>
      </c>
      <c r="Q248" s="18">
        <f t="shared" si="56"/>
        <v>0</v>
      </c>
      <c r="R248" s="18" t="e">
        <f t="shared" si="57"/>
        <v>#VALUE!</v>
      </c>
      <c r="S248" s="26" t="str">
        <f t="shared" si="58"/>
        <v>OK</v>
      </c>
      <c r="T248" s="21" t="str">
        <f>IF(V248="","",IF(Lookups!$A$16=0,"Main Site not selected",Lookups!$A$16))</f>
        <v/>
      </c>
      <c r="U248" s="21" t="str">
        <f>IF(V248="","",IF(Lookups!$A$17=0,"Main Site not selected",Lookups!$A$17))</f>
        <v/>
      </c>
      <c r="V248" s="62" t="str">
        <f t="shared" si="59"/>
        <v/>
      </c>
      <c r="W248" s="61" t="str">
        <f t="shared" si="63"/>
        <v/>
      </c>
      <c r="X248" s="61" t="str">
        <f t="shared" si="63"/>
        <v/>
      </c>
      <c r="Y248" s="62" t="str">
        <f t="shared" si="63"/>
        <v/>
      </c>
      <c r="Z248" s="62" t="str">
        <f t="shared" si="63"/>
        <v/>
      </c>
      <c r="AA248" s="62" t="str">
        <f t="shared" si="60"/>
        <v/>
      </c>
      <c r="AB248" s="62" t="str">
        <f>IFERROR(IF(V248&lt;&gt;"",IF(AA248&lt;&gt;"",VLOOKUP(AA248,'big site list'!$B$2:$C$343,2,FALSE),""),""),Preplist!$F$21)</f>
        <v/>
      </c>
      <c r="AD248" s="42">
        <v>245</v>
      </c>
      <c r="AH248" s="42" t="str">
        <f>IF(V248&lt;&gt;"",AND($W248&gt;=DATEVALUE("01/01/1920"),$W248&lt;Lookups!$A$10),"")</f>
        <v/>
      </c>
      <c r="AI248" s="42" t="str">
        <f>IF(V248&lt;&gt;"",AND($X248&gt;=DATEVALUE("01/01/2020"),$X248&lt;=Lookups!$A$10),"")</f>
        <v/>
      </c>
      <c r="AJ248" s="42" t="str">
        <f>IF(V248&lt;&gt;"",IFERROR(VLOOKUP(Y248,Lookups!$A$2:$A$6,1,FALSE),FALSE),"")</f>
        <v/>
      </c>
      <c r="AK248" s="42" t="b">
        <f t="shared" si="61"/>
        <v>1</v>
      </c>
    </row>
    <row r="249" spans="1:37" x14ac:dyDescent="0.35">
      <c r="A249" s="41"/>
      <c r="B249" s="69"/>
      <c r="C249" s="40"/>
      <c r="D249" s="71"/>
      <c r="E249" s="40"/>
      <c r="F249" s="72"/>
      <c r="G249" s="36"/>
      <c r="H249" s="55"/>
      <c r="I249" s="45"/>
      <c r="J249" s="45"/>
      <c r="K249" s="64" t="str">
        <f t="shared" si="50"/>
        <v/>
      </c>
      <c r="L249" s="18" t="str">
        <f t="shared" si="51"/>
        <v/>
      </c>
      <c r="M249" s="18" t="e">
        <f t="shared" si="52"/>
        <v>#VALUE!</v>
      </c>
      <c r="N249" s="18" t="e">
        <f t="shared" si="53"/>
        <v>#VALUE!</v>
      </c>
      <c r="O249" s="18" t="str">
        <f t="shared" si="54"/>
        <v/>
      </c>
      <c r="P249" s="18" t="e">
        <f t="shared" si="55"/>
        <v>#VALUE!</v>
      </c>
      <c r="Q249" s="18">
        <f t="shared" si="56"/>
        <v>0</v>
      </c>
      <c r="R249" s="18" t="e">
        <f t="shared" si="57"/>
        <v>#VALUE!</v>
      </c>
      <c r="S249" s="26" t="str">
        <f t="shared" si="58"/>
        <v>OK</v>
      </c>
      <c r="T249" s="21" t="str">
        <f>IF(V249="","",IF(Lookups!$A$16=0,"Main Site not selected",Lookups!$A$16))</f>
        <v/>
      </c>
      <c r="U249" s="21" t="str">
        <f>IF(V249="","",IF(Lookups!$A$17=0,"Main Site not selected",Lookups!$A$17))</f>
        <v/>
      </c>
      <c r="V249" s="62" t="str">
        <f t="shared" si="59"/>
        <v/>
      </c>
      <c r="W249" s="61" t="str">
        <f t="shared" si="63"/>
        <v/>
      </c>
      <c r="X249" s="61" t="str">
        <f t="shared" si="63"/>
        <v/>
      </c>
      <c r="Y249" s="62" t="str">
        <f t="shared" si="63"/>
        <v/>
      </c>
      <c r="Z249" s="62" t="str">
        <f t="shared" si="63"/>
        <v/>
      </c>
      <c r="AA249" s="62" t="str">
        <f t="shared" si="60"/>
        <v/>
      </c>
      <c r="AB249" s="62" t="str">
        <f>IFERROR(IF(V249&lt;&gt;"",IF(AA249&lt;&gt;"",VLOOKUP(AA249,'big site list'!$B$2:$C$343,2,FALSE),""),""),Preplist!$F$21)</f>
        <v/>
      </c>
      <c r="AD249" s="42">
        <v>246</v>
      </c>
      <c r="AH249" s="42" t="str">
        <f>IF(V249&lt;&gt;"",AND($W249&gt;=DATEVALUE("01/01/1920"),$W249&lt;Lookups!$A$10),"")</f>
        <v/>
      </c>
      <c r="AI249" s="42" t="str">
        <f>IF(V249&lt;&gt;"",AND($X249&gt;=DATEVALUE("01/01/2020"),$X249&lt;=Lookups!$A$10),"")</f>
        <v/>
      </c>
      <c r="AJ249" s="42" t="str">
        <f>IF(V249&lt;&gt;"",IFERROR(VLOOKUP(Y249,Lookups!$A$2:$A$6,1,FALSE),FALSE),"")</f>
        <v/>
      </c>
      <c r="AK249" s="42" t="b">
        <f t="shared" si="61"/>
        <v>1</v>
      </c>
    </row>
    <row r="250" spans="1:37" x14ac:dyDescent="0.35">
      <c r="A250" s="41"/>
      <c r="B250" s="69"/>
      <c r="C250" s="40"/>
      <c r="D250" s="71"/>
      <c r="E250" s="40"/>
      <c r="F250" s="72"/>
      <c r="G250" s="36"/>
      <c r="H250" s="55"/>
      <c r="I250" s="45"/>
      <c r="J250" s="45"/>
      <c r="K250" s="64" t="str">
        <f t="shared" si="50"/>
        <v/>
      </c>
      <c r="L250" s="18" t="str">
        <f t="shared" si="51"/>
        <v/>
      </c>
      <c r="M250" s="18" t="e">
        <f t="shared" si="52"/>
        <v>#VALUE!</v>
      </c>
      <c r="N250" s="18" t="e">
        <f t="shared" si="53"/>
        <v>#VALUE!</v>
      </c>
      <c r="O250" s="18" t="str">
        <f t="shared" si="54"/>
        <v/>
      </c>
      <c r="P250" s="18" t="e">
        <f t="shared" si="55"/>
        <v>#VALUE!</v>
      </c>
      <c r="Q250" s="18">
        <f t="shared" si="56"/>
        <v>0</v>
      </c>
      <c r="R250" s="18" t="e">
        <f t="shared" si="57"/>
        <v>#VALUE!</v>
      </c>
      <c r="S250" s="26" t="str">
        <f t="shared" si="58"/>
        <v>OK</v>
      </c>
      <c r="T250" s="21" t="str">
        <f>IF(V250="","",IF(Lookups!$A$16=0,"Main Site not selected",Lookups!$A$16))</f>
        <v/>
      </c>
      <c r="U250" s="21" t="str">
        <f>IF(V250="","",IF(Lookups!$A$17=0,"Main Site not selected",Lookups!$A$17))</f>
        <v/>
      </c>
      <c r="V250" s="62" t="str">
        <f t="shared" si="59"/>
        <v/>
      </c>
      <c r="W250" s="61" t="str">
        <f t="shared" si="63"/>
        <v/>
      </c>
      <c r="X250" s="61" t="str">
        <f t="shared" si="63"/>
        <v/>
      </c>
      <c r="Y250" s="62" t="str">
        <f t="shared" si="63"/>
        <v/>
      </c>
      <c r="Z250" s="62" t="str">
        <f t="shared" si="63"/>
        <v/>
      </c>
      <c r="AA250" s="62" t="str">
        <f t="shared" si="60"/>
        <v/>
      </c>
      <c r="AB250" s="62" t="str">
        <f>IFERROR(IF(V250&lt;&gt;"",IF(AA250&lt;&gt;"",VLOOKUP(AA250,'big site list'!$B$2:$C$343,2,FALSE),""),""),Preplist!$F$21)</f>
        <v/>
      </c>
      <c r="AD250" s="42">
        <v>247</v>
      </c>
      <c r="AH250" s="42" t="str">
        <f>IF(V250&lt;&gt;"",AND($W250&gt;=DATEVALUE("01/01/1920"),$W250&lt;Lookups!$A$10),"")</f>
        <v/>
      </c>
      <c r="AI250" s="42" t="str">
        <f>IF(V250&lt;&gt;"",AND($X250&gt;=DATEVALUE("01/01/2020"),$X250&lt;=Lookups!$A$10),"")</f>
        <v/>
      </c>
      <c r="AJ250" s="42" t="str">
        <f>IF(V250&lt;&gt;"",IFERROR(VLOOKUP(Y250,Lookups!$A$2:$A$6,1,FALSE),FALSE),"")</f>
        <v/>
      </c>
      <c r="AK250" s="42" t="b">
        <f t="shared" si="61"/>
        <v>1</v>
      </c>
    </row>
    <row r="251" spans="1:37" x14ac:dyDescent="0.35">
      <c r="A251" s="41"/>
      <c r="B251" s="69"/>
      <c r="C251" s="40"/>
      <c r="D251" s="71"/>
      <c r="E251" s="40"/>
      <c r="F251" s="72"/>
      <c r="G251" s="36"/>
      <c r="H251" s="55"/>
      <c r="I251" s="45"/>
      <c r="J251" s="45"/>
      <c r="K251" s="64" t="str">
        <f t="shared" si="50"/>
        <v/>
      </c>
      <c r="L251" s="18" t="str">
        <f t="shared" si="51"/>
        <v/>
      </c>
      <c r="M251" s="18" t="e">
        <f t="shared" si="52"/>
        <v>#VALUE!</v>
      </c>
      <c r="N251" s="18" t="e">
        <f t="shared" si="53"/>
        <v>#VALUE!</v>
      </c>
      <c r="O251" s="18" t="str">
        <f t="shared" si="54"/>
        <v/>
      </c>
      <c r="P251" s="18" t="e">
        <f t="shared" si="55"/>
        <v>#VALUE!</v>
      </c>
      <c r="Q251" s="18">
        <f t="shared" si="56"/>
        <v>0</v>
      </c>
      <c r="R251" s="18" t="e">
        <f t="shared" si="57"/>
        <v>#VALUE!</v>
      </c>
      <c r="S251" s="26" t="str">
        <f t="shared" si="58"/>
        <v>OK</v>
      </c>
      <c r="T251" s="21" t="str">
        <f>IF(V251="","",IF(Lookups!$A$16=0,"Main Site not selected",Lookups!$A$16))</f>
        <v/>
      </c>
      <c r="U251" s="21" t="str">
        <f>IF(V251="","",IF(Lookups!$A$17=0,"Main Site not selected",Lookups!$A$17))</f>
        <v/>
      </c>
      <c r="V251" s="62" t="str">
        <f t="shared" si="59"/>
        <v/>
      </c>
      <c r="W251" s="61" t="str">
        <f t="shared" si="63"/>
        <v/>
      </c>
      <c r="X251" s="61" t="str">
        <f t="shared" si="63"/>
        <v/>
      </c>
      <c r="Y251" s="62" t="str">
        <f t="shared" si="63"/>
        <v/>
      </c>
      <c r="Z251" s="62" t="str">
        <f t="shared" si="63"/>
        <v/>
      </c>
      <c r="AA251" s="62" t="str">
        <f t="shared" si="60"/>
        <v/>
      </c>
      <c r="AB251" s="62" t="str">
        <f>IFERROR(IF(V251&lt;&gt;"",IF(AA251&lt;&gt;"",VLOOKUP(AA251,'big site list'!$B$2:$C$343,2,FALSE),""),""),Preplist!$F$21)</f>
        <v/>
      </c>
      <c r="AD251" s="42">
        <v>248</v>
      </c>
      <c r="AH251" s="42" t="str">
        <f>IF(V251&lt;&gt;"",AND($W251&gt;=DATEVALUE("01/01/1920"),$W251&lt;Lookups!$A$10),"")</f>
        <v/>
      </c>
      <c r="AI251" s="42" t="str">
        <f>IF(V251&lt;&gt;"",AND($X251&gt;=DATEVALUE("01/01/2020"),$X251&lt;=Lookups!$A$10),"")</f>
        <v/>
      </c>
      <c r="AJ251" s="42" t="str">
        <f>IF(V251&lt;&gt;"",IFERROR(VLOOKUP(Y251,Lookups!$A$2:$A$6,1,FALSE),FALSE),"")</f>
        <v/>
      </c>
      <c r="AK251" s="42" t="b">
        <f t="shared" si="61"/>
        <v>1</v>
      </c>
    </row>
    <row r="252" spans="1:37" x14ac:dyDescent="0.35">
      <c r="A252" s="41"/>
      <c r="B252" s="69"/>
      <c r="C252" s="40"/>
      <c r="D252" s="71"/>
      <c r="E252" s="40"/>
      <c r="F252" s="72"/>
      <c r="G252" s="36"/>
      <c r="H252" s="55"/>
      <c r="I252" s="45"/>
      <c r="J252" s="45"/>
      <c r="K252" s="64" t="str">
        <f t="shared" si="50"/>
        <v/>
      </c>
      <c r="L252" s="18" t="str">
        <f t="shared" si="51"/>
        <v/>
      </c>
      <c r="M252" s="18" t="e">
        <f t="shared" si="52"/>
        <v>#VALUE!</v>
      </c>
      <c r="N252" s="18" t="e">
        <f t="shared" si="53"/>
        <v>#VALUE!</v>
      </c>
      <c r="O252" s="18" t="str">
        <f t="shared" si="54"/>
        <v/>
      </c>
      <c r="P252" s="18" t="e">
        <f t="shared" si="55"/>
        <v>#VALUE!</v>
      </c>
      <c r="Q252" s="18">
        <f t="shared" si="56"/>
        <v>0</v>
      </c>
      <c r="R252" s="18" t="e">
        <f t="shared" si="57"/>
        <v>#VALUE!</v>
      </c>
      <c r="S252" s="26" t="str">
        <f t="shared" si="58"/>
        <v>OK</v>
      </c>
      <c r="T252" s="21" t="str">
        <f>IF(V252="","",IF(Lookups!$A$16=0,"Main Site not selected",Lookups!$A$16))</f>
        <v/>
      </c>
      <c r="U252" s="21" t="str">
        <f>IF(V252="","",IF(Lookups!$A$17=0,"Main Site not selected",Lookups!$A$17))</f>
        <v/>
      </c>
      <c r="V252" s="62" t="str">
        <f t="shared" si="59"/>
        <v/>
      </c>
      <c r="W252" s="61" t="str">
        <f t="shared" si="63"/>
        <v/>
      </c>
      <c r="X252" s="61" t="str">
        <f t="shared" si="63"/>
        <v/>
      </c>
      <c r="Y252" s="62" t="str">
        <f t="shared" si="63"/>
        <v/>
      </c>
      <c r="Z252" s="62" t="str">
        <f t="shared" si="63"/>
        <v/>
      </c>
      <c r="AA252" s="62" t="str">
        <f t="shared" si="60"/>
        <v/>
      </c>
      <c r="AB252" s="62" t="str">
        <f>IFERROR(IF(V252&lt;&gt;"",IF(AA252&lt;&gt;"",VLOOKUP(AA252,'big site list'!$B$2:$C$343,2,FALSE),""),""),Preplist!$F$21)</f>
        <v/>
      </c>
      <c r="AD252" s="42">
        <v>249</v>
      </c>
      <c r="AH252" s="42" t="str">
        <f>IF(V252&lt;&gt;"",AND($W252&gt;=DATEVALUE("01/01/1920"),$W252&lt;Lookups!$A$10),"")</f>
        <v/>
      </c>
      <c r="AI252" s="42" t="str">
        <f>IF(V252&lt;&gt;"",AND($X252&gt;=DATEVALUE("01/01/2020"),$X252&lt;=Lookups!$A$10),"")</f>
        <v/>
      </c>
      <c r="AJ252" s="42" t="str">
        <f>IF(V252&lt;&gt;"",IFERROR(VLOOKUP(Y252,Lookups!$A$2:$A$6,1,FALSE),FALSE),"")</f>
        <v/>
      </c>
      <c r="AK252" s="42" t="b">
        <f t="shared" si="61"/>
        <v>1</v>
      </c>
    </row>
    <row r="253" spans="1:37" x14ac:dyDescent="0.35">
      <c r="A253" s="41"/>
      <c r="B253" s="69"/>
      <c r="C253" s="40"/>
      <c r="D253" s="71"/>
      <c r="E253" s="40"/>
      <c r="F253" s="72"/>
      <c r="G253" s="36"/>
      <c r="H253" s="55"/>
      <c r="I253" s="45"/>
      <c r="J253" s="45"/>
      <c r="K253" s="64" t="str">
        <f t="shared" si="50"/>
        <v/>
      </c>
      <c r="L253" s="18" t="str">
        <f t="shared" si="51"/>
        <v/>
      </c>
      <c r="M253" s="18" t="e">
        <f t="shared" si="52"/>
        <v>#VALUE!</v>
      </c>
      <c r="N253" s="18" t="e">
        <f t="shared" si="53"/>
        <v>#VALUE!</v>
      </c>
      <c r="O253" s="18" t="str">
        <f t="shared" si="54"/>
        <v/>
      </c>
      <c r="P253" s="18" t="e">
        <f t="shared" si="55"/>
        <v>#VALUE!</v>
      </c>
      <c r="Q253" s="18">
        <f t="shared" si="56"/>
        <v>0</v>
      </c>
      <c r="R253" s="18" t="e">
        <f t="shared" si="57"/>
        <v>#VALUE!</v>
      </c>
      <c r="S253" s="26" t="str">
        <f t="shared" si="58"/>
        <v>OK</v>
      </c>
      <c r="T253" s="21" t="str">
        <f>IF(V253="","",IF(Lookups!$A$16=0,"Main Site not selected",Lookups!$A$16))</f>
        <v/>
      </c>
      <c r="U253" s="21" t="str">
        <f>IF(V253="","",IF(Lookups!$A$17=0,"Main Site not selected",Lookups!$A$17))</f>
        <v/>
      </c>
      <c r="V253" s="62" t="str">
        <f t="shared" si="59"/>
        <v/>
      </c>
      <c r="W253" s="61" t="str">
        <f t="shared" si="63"/>
        <v/>
      </c>
      <c r="X253" s="61" t="str">
        <f t="shared" si="63"/>
        <v/>
      </c>
      <c r="Y253" s="62" t="str">
        <f t="shared" si="63"/>
        <v/>
      </c>
      <c r="Z253" s="62" t="str">
        <f t="shared" si="63"/>
        <v/>
      </c>
      <c r="AA253" s="62" t="str">
        <f t="shared" si="60"/>
        <v/>
      </c>
      <c r="AB253" s="62" t="str">
        <f>IFERROR(IF(V253&lt;&gt;"",IF(AA253&lt;&gt;"",VLOOKUP(AA253,'big site list'!$B$2:$C$343,2,FALSE),""),""),Preplist!$F$21)</f>
        <v/>
      </c>
      <c r="AD253" s="42">
        <v>250</v>
      </c>
      <c r="AH253" s="42" t="str">
        <f>IF(V253&lt;&gt;"",AND($W253&gt;=DATEVALUE("01/01/1920"),$W253&lt;Lookups!$A$10),"")</f>
        <v/>
      </c>
      <c r="AI253" s="42" t="str">
        <f>IF(V253&lt;&gt;"",AND($X253&gt;=DATEVALUE("01/01/2020"),$X253&lt;=Lookups!$A$10),"")</f>
        <v/>
      </c>
      <c r="AJ253" s="42" t="str">
        <f>IF(V253&lt;&gt;"",IFERROR(VLOOKUP(Y253,Lookups!$A$2:$A$6,1,FALSE),FALSE),"")</f>
        <v/>
      </c>
      <c r="AK253" s="42" t="b">
        <f t="shared" si="61"/>
        <v>1</v>
      </c>
    </row>
    <row r="254" spans="1:37" x14ac:dyDescent="0.35">
      <c r="A254" s="41"/>
      <c r="B254" s="69"/>
      <c r="C254" s="40"/>
      <c r="D254" s="71"/>
      <c r="E254" s="40"/>
      <c r="F254" s="72"/>
      <c r="G254" s="36"/>
      <c r="H254" s="55"/>
      <c r="I254" s="45"/>
      <c r="J254" s="45"/>
      <c r="K254" s="64" t="str">
        <f t="shared" si="50"/>
        <v/>
      </c>
      <c r="L254" s="18" t="str">
        <f t="shared" si="51"/>
        <v/>
      </c>
      <c r="M254" s="18" t="e">
        <f t="shared" si="52"/>
        <v>#VALUE!</v>
      </c>
      <c r="N254" s="18" t="e">
        <f t="shared" si="53"/>
        <v>#VALUE!</v>
      </c>
      <c r="O254" s="18" t="str">
        <f t="shared" si="54"/>
        <v/>
      </c>
      <c r="P254" s="18" t="e">
        <f t="shared" si="55"/>
        <v>#VALUE!</v>
      </c>
      <c r="Q254" s="18">
        <f t="shared" si="56"/>
        <v>0</v>
      </c>
      <c r="R254" s="18" t="e">
        <f t="shared" si="57"/>
        <v>#VALUE!</v>
      </c>
      <c r="S254" s="26" t="str">
        <f t="shared" si="58"/>
        <v>OK</v>
      </c>
      <c r="T254" s="21" t="str">
        <f>IF(V254="","",IF(Lookups!$A$16=0,"Main Site not selected",Lookups!$A$16))</f>
        <v/>
      </c>
      <c r="U254" s="21" t="str">
        <f>IF(V254="","",IF(Lookups!$A$17=0,"Main Site not selected",Lookups!$A$17))</f>
        <v/>
      </c>
      <c r="V254" s="62" t="str">
        <f t="shared" si="59"/>
        <v/>
      </c>
      <c r="W254" s="61" t="str">
        <f t="shared" si="63"/>
        <v/>
      </c>
      <c r="X254" s="61" t="str">
        <f t="shared" si="63"/>
        <v/>
      </c>
      <c r="Y254" s="62" t="str">
        <f t="shared" si="63"/>
        <v/>
      </c>
      <c r="Z254" s="62" t="str">
        <f t="shared" si="63"/>
        <v/>
      </c>
      <c r="AA254" s="62" t="str">
        <f t="shared" si="60"/>
        <v/>
      </c>
      <c r="AB254" s="62" t="str">
        <f>IFERROR(IF(V254&lt;&gt;"",IF(AA254&lt;&gt;"",VLOOKUP(AA254,'big site list'!$B$2:$C$343,2,FALSE),""),""),Preplist!$F$21)</f>
        <v/>
      </c>
      <c r="AD254" s="42">
        <v>251</v>
      </c>
      <c r="AH254" s="42" t="str">
        <f>IF(V254&lt;&gt;"",AND($W254&gt;=DATEVALUE("01/01/1920"),$W254&lt;Lookups!$A$10),"")</f>
        <v/>
      </c>
      <c r="AI254" s="42" t="str">
        <f>IF(V254&lt;&gt;"",AND($X254&gt;=DATEVALUE("01/01/2020"),$X254&lt;=Lookups!$A$10),"")</f>
        <v/>
      </c>
      <c r="AJ254" s="42" t="str">
        <f>IF(V254&lt;&gt;"",IFERROR(VLOOKUP(Y254,Lookups!$A$2:$A$6,1,FALSE),FALSE),"")</f>
        <v/>
      </c>
      <c r="AK254" s="42" t="b">
        <f t="shared" si="61"/>
        <v>1</v>
      </c>
    </row>
    <row r="255" spans="1:37" x14ac:dyDescent="0.35">
      <c r="A255" s="41"/>
      <c r="B255" s="69"/>
      <c r="C255" s="40"/>
      <c r="D255" s="71"/>
      <c r="E255" s="40"/>
      <c r="F255" s="72"/>
      <c r="G255" s="36"/>
      <c r="H255" s="55"/>
      <c r="I255" s="45"/>
      <c r="J255" s="45"/>
      <c r="K255" s="64" t="str">
        <f t="shared" si="50"/>
        <v/>
      </c>
      <c r="L255" s="18" t="str">
        <f t="shared" si="51"/>
        <v/>
      </c>
      <c r="M255" s="18" t="e">
        <f t="shared" si="52"/>
        <v>#VALUE!</v>
      </c>
      <c r="N255" s="18" t="e">
        <f t="shared" si="53"/>
        <v>#VALUE!</v>
      </c>
      <c r="O255" s="18" t="str">
        <f t="shared" si="54"/>
        <v/>
      </c>
      <c r="P255" s="18" t="e">
        <f t="shared" si="55"/>
        <v>#VALUE!</v>
      </c>
      <c r="Q255" s="18">
        <f t="shared" si="56"/>
        <v>0</v>
      </c>
      <c r="R255" s="18" t="e">
        <f t="shared" si="57"/>
        <v>#VALUE!</v>
      </c>
      <c r="S255" s="26" t="str">
        <f t="shared" si="58"/>
        <v>OK</v>
      </c>
      <c r="T255" s="21" t="str">
        <f>IF(V255="","",IF(Lookups!$A$16=0,"Main Site not selected",Lookups!$A$16))</f>
        <v/>
      </c>
      <c r="U255" s="21" t="str">
        <f>IF(V255="","",IF(Lookups!$A$17=0,"Main Site not selected",Lookups!$A$17))</f>
        <v/>
      </c>
      <c r="V255" s="62" t="str">
        <f t="shared" si="59"/>
        <v/>
      </c>
      <c r="W255" s="61" t="str">
        <f t="shared" si="63"/>
        <v/>
      </c>
      <c r="X255" s="61" t="str">
        <f t="shared" si="63"/>
        <v/>
      </c>
      <c r="Y255" s="62" t="str">
        <f t="shared" si="63"/>
        <v/>
      </c>
      <c r="Z255" s="62" t="str">
        <f t="shared" si="63"/>
        <v/>
      </c>
      <c r="AA255" s="62" t="str">
        <f t="shared" si="60"/>
        <v/>
      </c>
      <c r="AB255" s="62" t="str">
        <f>IFERROR(IF(V255&lt;&gt;"",IF(AA255&lt;&gt;"",VLOOKUP(AA255,'big site list'!$B$2:$C$343,2,FALSE),""),""),Preplist!$F$21)</f>
        <v/>
      </c>
      <c r="AD255" s="42">
        <v>252</v>
      </c>
      <c r="AH255" s="42" t="str">
        <f>IF(V255&lt;&gt;"",AND($W255&gt;=DATEVALUE("01/01/1920"),$W255&lt;Lookups!$A$10),"")</f>
        <v/>
      </c>
      <c r="AI255" s="42" t="str">
        <f>IF(V255&lt;&gt;"",AND($X255&gt;=DATEVALUE("01/01/2020"),$X255&lt;=Lookups!$A$10),"")</f>
        <v/>
      </c>
      <c r="AJ255" s="42" t="str">
        <f>IF(V255&lt;&gt;"",IFERROR(VLOOKUP(Y255,Lookups!$A$2:$A$6,1,FALSE),FALSE),"")</f>
        <v/>
      </c>
      <c r="AK255" s="42" t="b">
        <f t="shared" si="61"/>
        <v>1</v>
      </c>
    </row>
    <row r="256" spans="1:37" x14ac:dyDescent="0.35">
      <c r="A256" s="41"/>
      <c r="B256" s="69"/>
      <c r="C256" s="40"/>
      <c r="D256" s="71"/>
      <c r="E256" s="40"/>
      <c r="F256" s="72"/>
      <c r="G256" s="36"/>
      <c r="H256" s="55"/>
      <c r="I256" s="45"/>
      <c r="J256" s="45"/>
      <c r="K256" s="64" t="str">
        <f t="shared" si="50"/>
        <v/>
      </c>
      <c r="L256" s="18" t="str">
        <f t="shared" si="51"/>
        <v/>
      </c>
      <c r="M256" s="18" t="e">
        <f t="shared" si="52"/>
        <v>#VALUE!</v>
      </c>
      <c r="N256" s="18" t="e">
        <f t="shared" si="53"/>
        <v>#VALUE!</v>
      </c>
      <c r="O256" s="18" t="str">
        <f t="shared" si="54"/>
        <v/>
      </c>
      <c r="P256" s="18" t="e">
        <f t="shared" si="55"/>
        <v>#VALUE!</v>
      </c>
      <c r="Q256" s="18">
        <f t="shared" si="56"/>
        <v>0</v>
      </c>
      <c r="R256" s="18" t="e">
        <f t="shared" si="57"/>
        <v>#VALUE!</v>
      </c>
      <c r="S256" s="26" t="str">
        <f t="shared" si="58"/>
        <v>OK</v>
      </c>
      <c r="T256" s="21" t="str">
        <f>IF(V256="","",IF(Lookups!$A$16=0,"Main Site not selected",Lookups!$A$16))</f>
        <v/>
      </c>
      <c r="U256" s="21" t="str">
        <f>IF(V256="","",IF(Lookups!$A$17=0,"Main Site not selected",Lookups!$A$17))</f>
        <v/>
      </c>
      <c r="V256" s="62" t="str">
        <f t="shared" si="59"/>
        <v/>
      </c>
      <c r="W256" s="61" t="str">
        <f t="shared" si="63"/>
        <v/>
      </c>
      <c r="X256" s="61" t="str">
        <f t="shared" si="63"/>
        <v/>
      </c>
      <c r="Y256" s="62" t="str">
        <f t="shared" si="63"/>
        <v/>
      </c>
      <c r="Z256" s="62" t="str">
        <f t="shared" si="63"/>
        <v/>
      </c>
      <c r="AA256" s="62" t="str">
        <f t="shared" si="60"/>
        <v/>
      </c>
      <c r="AB256" s="62" t="str">
        <f>IFERROR(IF(V256&lt;&gt;"",IF(AA256&lt;&gt;"",VLOOKUP(AA256,'big site list'!$B$2:$C$343,2,FALSE),""),""),Preplist!$F$21)</f>
        <v/>
      </c>
      <c r="AD256" s="42">
        <v>253</v>
      </c>
      <c r="AH256" s="42" t="str">
        <f>IF(V256&lt;&gt;"",AND($W256&gt;=DATEVALUE("01/01/1920"),$W256&lt;Lookups!$A$10),"")</f>
        <v/>
      </c>
      <c r="AI256" s="42" t="str">
        <f>IF(V256&lt;&gt;"",AND($X256&gt;=DATEVALUE("01/01/2020"),$X256&lt;=Lookups!$A$10),"")</f>
        <v/>
      </c>
      <c r="AJ256" s="42" t="str">
        <f>IF(V256&lt;&gt;"",IFERROR(VLOOKUP(Y256,Lookups!$A$2:$A$6,1,FALSE),FALSE),"")</f>
        <v/>
      </c>
      <c r="AK256" s="42" t="b">
        <f t="shared" si="61"/>
        <v>1</v>
      </c>
    </row>
    <row r="257" spans="1:37" x14ac:dyDescent="0.35">
      <c r="A257" s="41"/>
      <c r="B257" s="69"/>
      <c r="C257" s="40"/>
      <c r="D257" s="71"/>
      <c r="E257" s="40"/>
      <c r="F257" s="72"/>
      <c r="G257" s="36"/>
      <c r="H257" s="55"/>
      <c r="I257" s="45"/>
      <c r="J257" s="45"/>
      <c r="K257" s="64" t="str">
        <f t="shared" si="50"/>
        <v/>
      </c>
      <c r="L257" s="18" t="str">
        <f t="shared" si="51"/>
        <v/>
      </c>
      <c r="M257" s="18" t="e">
        <f t="shared" si="52"/>
        <v>#VALUE!</v>
      </c>
      <c r="N257" s="18" t="e">
        <f t="shared" si="53"/>
        <v>#VALUE!</v>
      </c>
      <c r="O257" s="18" t="str">
        <f t="shared" si="54"/>
        <v/>
      </c>
      <c r="P257" s="18" t="e">
        <f t="shared" si="55"/>
        <v>#VALUE!</v>
      </c>
      <c r="Q257" s="18">
        <f t="shared" si="56"/>
        <v>0</v>
      </c>
      <c r="R257" s="18" t="e">
        <f t="shared" si="57"/>
        <v>#VALUE!</v>
      </c>
      <c r="S257" s="26" t="str">
        <f t="shared" si="58"/>
        <v>OK</v>
      </c>
      <c r="T257" s="21" t="str">
        <f>IF(V257="","",IF(Lookups!$A$16=0,"Main Site not selected",Lookups!$A$16))</f>
        <v/>
      </c>
      <c r="U257" s="21" t="str">
        <f>IF(V257="","",IF(Lookups!$A$17=0,"Main Site not selected",Lookups!$A$17))</f>
        <v/>
      </c>
      <c r="V257" s="62" t="str">
        <f t="shared" si="59"/>
        <v/>
      </c>
      <c r="W257" s="61" t="str">
        <f t="shared" si="63"/>
        <v/>
      </c>
      <c r="X257" s="61" t="str">
        <f t="shared" si="63"/>
        <v/>
      </c>
      <c r="Y257" s="62" t="str">
        <f t="shared" si="63"/>
        <v/>
      </c>
      <c r="Z257" s="62" t="str">
        <f t="shared" si="63"/>
        <v/>
      </c>
      <c r="AA257" s="62" t="str">
        <f t="shared" si="60"/>
        <v/>
      </c>
      <c r="AB257" s="62" t="str">
        <f>IFERROR(IF(V257&lt;&gt;"",IF(AA257&lt;&gt;"",VLOOKUP(AA257,'big site list'!$B$2:$C$343,2,FALSE),""),""),Preplist!$F$21)</f>
        <v/>
      </c>
      <c r="AD257" s="42">
        <v>254</v>
      </c>
      <c r="AH257" s="42" t="str">
        <f>IF(V257&lt;&gt;"",AND($W257&gt;=DATEVALUE("01/01/1920"),$W257&lt;Lookups!$A$10),"")</f>
        <v/>
      </c>
      <c r="AI257" s="42" t="str">
        <f>IF(V257&lt;&gt;"",AND($X257&gt;=DATEVALUE("01/01/2020"),$X257&lt;=Lookups!$A$10),"")</f>
        <v/>
      </c>
      <c r="AJ257" s="42" t="str">
        <f>IF(V257&lt;&gt;"",IFERROR(VLOOKUP(Y257,Lookups!$A$2:$A$6,1,FALSE),FALSE),"")</f>
        <v/>
      </c>
      <c r="AK257" s="42" t="b">
        <f t="shared" si="61"/>
        <v>1</v>
      </c>
    </row>
    <row r="258" spans="1:37" x14ac:dyDescent="0.35">
      <c r="A258" s="41"/>
      <c r="B258" s="69"/>
      <c r="C258" s="40"/>
      <c r="D258" s="71"/>
      <c r="E258" s="40"/>
      <c r="F258" s="72"/>
      <c r="G258" s="36"/>
      <c r="H258" s="55"/>
      <c r="I258" s="45"/>
      <c r="J258" s="45"/>
      <c r="K258" s="64" t="str">
        <f t="shared" si="50"/>
        <v/>
      </c>
      <c r="L258" s="18" t="str">
        <f t="shared" si="51"/>
        <v/>
      </c>
      <c r="M258" s="18" t="e">
        <f t="shared" si="52"/>
        <v>#VALUE!</v>
      </c>
      <c r="N258" s="18" t="e">
        <f t="shared" si="53"/>
        <v>#VALUE!</v>
      </c>
      <c r="O258" s="18" t="str">
        <f t="shared" si="54"/>
        <v/>
      </c>
      <c r="P258" s="18" t="e">
        <f t="shared" si="55"/>
        <v>#VALUE!</v>
      </c>
      <c r="Q258" s="18">
        <f t="shared" si="56"/>
        <v>0</v>
      </c>
      <c r="R258" s="18" t="e">
        <f t="shared" si="57"/>
        <v>#VALUE!</v>
      </c>
      <c r="S258" s="26" t="str">
        <f t="shared" si="58"/>
        <v>OK</v>
      </c>
      <c r="T258" s="21" t="str">
        <f>IF(V258="","",IF(Lookups!$A$16=0,"Main Site not selected",Lookups!$A$16))</f>
        <v/>
      </c>
      <c r="U258" s="21" t="str">
        <f>IF(V258="","",IF(Lookups!$A$17=0,"Main Site not selected",Lookups!$A$17))</f>
        <v/>
      </c>
      <c r="V258" s="62" t="str">
        <f t="shared" si="59"/>
        <v/>
      </c>
      <c r="W258" s="61" t="str">
        <f t="shared" si="63"/>
        <v/>
      </c>
      <c r="X258" s="61" t="str">
        <f t="shared" si="63"/>
        <v/>
      </c>
      <c r="Y258" s="62" t="str">
        <f t="shared" si="63"/>
        <v/>
      </c>
      <c r="Z258" s="62" t="str">
        <f t="shared" si="63"/>
        <v/>
      </c>
      <c r="AA258" s="62" t="str">
        <f t="shared" si="60"/>
        <v/>
      </c>
      <c r="AB258" s="62" t="str">
        <f>IFERROR(IF(V258&lt;&gt;"",IF(AA258&lt;&gt;"",VLOOKUP(AA258,'big site list'!$B$2:$C$343,2,FALSE),""),""),Preplist!$F$21)</f>
        <v/>
      </c>
      <c r="AD258" s="42">
        <v>255</v>
      </c>
      <c r="AH258" s="42" t="str">
        <f>IF(V258&lt;&gt;"",AND($W258&gt;=DATEVALUE("01/01/1920"),$W258&lt;Lookups!$A$10),"")</f>
        <v/>
      </c>
      <c r="AI258" s="42" t="str">
        <f>IF(V258&lt;&gt;"",AND($X258&gt;=DATEVALUE("01/01/2020"),$X258&lt;=Lookups!$A$10),"")</f>
        <v/>
      </c>
      <c r="AJ258" s="42" t="str">
        <f>IF(V258&lt;&gt;"",IFERROR(VLOOKUP(Y258,Lookups!$A$2:$A$6,1,FALSE),FALSE),"")</f>
        <v/>
      </c>
      <c r="AK258" s="42" t="b">
        <f t="shared" si="61"/>
        <v>1</v>
      </c>
    </row>
    <row r="259" spans="1:37" s="42" customFormat="1" x14ac:dyDescent="0.3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T259" s="44"/>
      <c r="U259" s="44"/>
      <c r="W259" s="61"/>
      <c r="X259" s="61"/>
    </row>
    <row r="260" spans="1:37" s="42" customFormat="1" x14ac:dyDescent="0.3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T260" s="44"/>
      <c r="U260" s="44"/>
      <c r="W260" s="61"/>
      <c r="X260" s="61"/>
    </row>
    <row r="261" spans="1:37" s="42" customFormat="1" x14ac:dyDescent="0.3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T261" s="44"/>
      <c r="U261" s="44"/>
      <c r="W261" s="61"/>
      <c r="X261" s="61"/>
    </row>
    <row r="262" spans="1:37" s="42" customFormat="1" x14ac:dyDescent="0.3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T262" s="44"/>
      <c r="U262" s="44"/>
      <c r="W262" s="61"/>
      <c r="X262" s="61"/>
    </row>
    <row r="263" spans="1:37" s="42" customFormat="1" x14ac:dyDescent="0.3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T263" s="44"/>
      <c r="U263" s="44"/>
      <c r="W263" s="61"/>
      <c r="X263" s="61"/>
    </row>
    <row r="264" spans="1:37" s="42" customFormat="1" x14ac:dyDescent="0.3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T264" s="44"/>
      <c r="U264" s="44"/>
      <c r="W264" s="61"/>
      <c r="X264" s="61"/>
    </row>
    <row r="265" spans="1:37" s="42" customFormat="1" x14ac:dyDescent="0.3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T265" s="44"/>
      <c r="U265" s="44"/>
      <c r="W265" s="61"/>
      <c r="X265" s="61"/>
    </row>
    <row r="266" spans="1:37" s="42" customFormat="1" x14ac:dyDescent="0.3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T266" s="44"/>
      <c r="U266" s="44"/>
      <c r="W266" s="61"/>
      <c r="X266" s="61"/>
    </row>
    <row r="267" spans="1:37" s="42" customFormat="1" x14ac:dyDescent="0.3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T267" s="44"/>
      <c r="U267" s="44"/>
      <c r="W267" s="61"/>
      <c r="X267" s="61"/>
    </row>
    <row r="268" spans="1:37" s="42" customFormat="1" x14ac:dyDescent="0.3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T268" s="44"/>
      <c r="U268" s="44"/>
      <c r="W268" s="61"/>
      <c r="X268" s="61"/>
    </row>
    <row r="269" spans="1:37" s="42" customFormat="1" x14ac:dyDescent="0.3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T269" s="44"/>
      <c r="U269" s="44"/>
      <c r="W269" s="61"/>
      <c r="X269" s="61"/>
    </row>
    <row r="270" spans="1:37" s="42" customFormat="1" x14ac:dyDescent="0.3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T270" s="44"/>
      <c r="U270" s="44"/>
      <c r="W270" s="61"/>
      <c r="X270" s="61"/>
    </row>
    <row r="271" spans="1:37" s="42" customFormat="1" x14ac:dyDescent="0.3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T271" s="44"/>
      <c r="U271" s="44"/>
      <c r="W271" s="61"/>
      <c r="X271" s="61"/>
    </row>
    <row r="272" spans="1:37" s="42" customFormat="1" x14ac:dyDescent="0.3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T272" s="44"/>
      <c r="U272" s="44"/>
      <c r="W272" s="61"/>
      <c r="X272" s="61"/>
    </row>
    <row r="273" spans="1:24" s="42" customFormat="1" x14ac:dyDescent="0.3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T273" s="44"/>
      <c r="U273" s="44"/>
      <c r="W273" s="61"/>
      <c r="X273" s="61"/>
    </row>
    <row r="274" spans="1:24" s="42" customFormat="1" x14ac:dyDescent="0.3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T274" s="44"/>
      <c r="U274" s="44"/>
      <c r="W274" s="61"/>
      <c r="X274" s="61"/>
    </row>
    <row r="275" spans="1:24" s="42" customFormat="1" x14ac:dyDescent="0.3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T275" s="44"/>
      <c r="U275" s="44"/>
      <c r="W275" s="61"/>
      <c r="X275" s="61"/>
    </row>
    <row r="276" spans="1:24" s="42" customFormat="1" x14ac:dyDescent="0.3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T276" s="44"/>
      <c r="U276" s="44"/>
      <c r="W276" s="61"/>
      <c r="X276" s="61"/>
    </row>
    <row r="277" spans="1:24" s="42" customFormat="1" x14ac:dyDescent="0.3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T277" s="44"/>
      <c r="U277" s="44"/>
      <c r="W277" s="61"/>
      <c r="X277" s="61"/>
    </row>
    <row r="278" spans="1:24" s="42" customFormat="1" x14ac:dyDescent="0.3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T278" s="44"/>
      <c r="U278" s="44"/>
      <c r="W278" s="61"/>
      <c r="X278" s="61"/>
    </row>
    <row r="279" spans="1:24" s="42" customFormat="1" x14ac:dyDescent="0.3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T279" s="44"/>
      <c r="U279" s="44"/>
      <c r="W279" s="61"/>
      <c r="X279" s="61"/>
    </row>
    <row r="280" spans="1:24" s="42" customFormat="1" x14ac:dyDescent="0.3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T280" s="44"/>
      <c r="U280" s="44"/>
      <c r="W280" s="61"/>
      <c r="X280" s="61"/>
    </row>
    <row r="281" spans="1:24" s="42" customFormat="1" x14ac:dyDescent="0.3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T281" s="44"/>
      <c r="U281" s="44"/>
      <c r="W281" s="61"/>
      <c r="X281" s="61"/>
    </row>
    <row r="282" spans="1:24" s="42" customFormat="1" x14ac:dyDescent="0.3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T282" s="44"/>
      <c r="U282" s="44"/>
      <c r="W282" s="61"/>
      <c r="X282" s="61"/>
    </row>
    <row r="283" spans="1:24" s="42" customFormat="1" x14ac:dyDescent="0.3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T283" s="44"/>
      <c r="U283" s="44"/>
      <c r="W283" s="61"/>
      <c r="X283" s="61"/>
    </row>
    <row r="284" spans="1:24" s="42" customFormat="1" x14ac:dyDescent="0.3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T284" s="44"/>
      <c r="U284" s="44"/>
      <c r="W284" s="61"/>
      <c r="X284" s="61"/>
    </row>
    <row r="285" spans="1:24" s="42" customFormat="1" x14ac:dyDescent="0.3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T285" s="44"/>
      <c r="U285" s="44"/>
      <c r="W285" s="61"/>
      <c r="X285" s="61"/>
    </row>
    <row r="286" spans="1:24" s="42" customFormat="1" x14ac:dyDescent="0.3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T286" s="44"/>
      <c r="U286" s="44"/>
      <c r="W286" s="61"/>
      <c r="X286" s="61"/>
    </row>
    <row r="287" spans="1:24" s="42" customFormat="1" x14ac:dyDescent="0.3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T287" s="44"/>
      <c r="U287" s="44"/>
      <c r="W287" s="61"/>
      <c r="X287" s="61"/>
    </row>
    <row r="288" spans="1:24" s="42" customFormat="1" x14ac:dyDescent="0.3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T288" s="44"/>
      <c r="U288" s="44"/>
      <c r="W288" s="61"/>
      <c r="X288" s="61"/>
    </row>
    <row r="289" spans="1:24" s="42" customFormat="1" x14ac:dyDescent="0.3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T289" s="44"/>
      <c r="U289" s="44"/>
      <c r="W289" s="61"/>
      <c r="X289" s="61"/>
    </row>
    <row r="290" spans="1:24" s="42" customFormat="1" x14ac:dyDescent="0.3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T290" s="44"/>
      <c r="U290" s="44"/>
      <c r="W290" s="61"/>
      <c r="X290" s="61"/>
    </row>
    <row r="291" spans="1:24" s="42" customFormat="1" x14ac:dyDescent="0.3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T291" s="44"/>
      <c r="U291" s="44"/>
      <c r="W291" s="61"/>
      <c r="X291" s="61"/>
    </row>
    <row r="292" spans="1:24" s="42" customFormat="1" x14ac:dyDescent="0.3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T292" s="44"/>
      <c r="U292" s="44"/>
      <c r="W292" s="61"/>
      <c r="X292" s="61"/>
    </row>
    <row r="293" spans="1:24" s="42" customFormat="1" x14ac:dyDescent="0.3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T293" s="44"/>
      <c r="U293" s="44"/>
      <c r="W293" s="61"/>
      <c r="X293" s="61"/>
    </row>
    <row r="294" spans="1:24" s="42" customFormat="1" x14ac:dyDescent="0.3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T294" s="44"/>
      <c r="U294" s="44"/>
      <c r="W294" s="61"/>
      <c r="X294" s="61"/>
    </row>
    <row r="295" spans="1:24" s="42" customFormat="1" x14ac:dyDescent="0.3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T295" s="44"/>
      <c r="U295" s="44"/>
      <c r="W295" s="61"/>
      <c r="X295" s="61"/>
    </row>
    <row r="296" spans="1:24" s="42" customFormat="1" x14ac:dyDescent="0.3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T296" s="44"/>
      <c r="U296" s="44"/>
      <c r="W296" s="61"/>
      <c r="X296" s="61"/>
    </row>
    <row r="297" spans="1:24" s="42" customFormat="1" x14ac:dyDescent="0.3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T297" s="44"/>
      <c r="U297" s="44"/>
      <c r="W297" s="61"/>
      <c r="X297" s="61"/>
    </row>
    <row r="298" spans="1:24" s="42" customFormat="1" x14ac:dyDescent="0.3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T298" s="44"/>
      <c r="U298" s="44"/>
      <c r="W298" s="61"/>
      <c r="X298" s="61"/>
    </row>
    <row r="299" spans="1:24" s="42" customFormat="1" x14ac:dyDescent="0.3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T299" s="44"/>
      <c r="U299" s="44"/>
      <c r="W299" s="61"/>
      <c r="X299" s="61"/>
    </row>
    <row r="300" spans="1:24" s="42" customFormat="1" x14ac:dyDescent="0.3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T300" s="44"/>
      <c r="U300" s="44"/>
      <c r="W300" s="61"/>
      <c r="X300" s="61"/>
    </row>
    <row r="301" spans="1:24" s="42" customFormat="1" x14ac:dyDescent="0.3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T301" s="44"/>
      <c r="U301" s="44"/>
      <c r="W301" s="61"/>
      <c r="X301" s="61"/>
    </row>
    <row r="302" spans="1:24" s="42" customFormat="1" x14ac:dyDescent="0.3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T302" s="44"/>
      <c r="U302" s="44"/>
      <c r="W302" s="61"/>
      <c r="X302" s="61"/>
    </row>
    <row r="303" spans="1:24" s="42" customFormat="1" x14ac:dyDescent="0.3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T303" s="44"/>
      <c r="U303" s="44"/>
      <c r="W303" s="61"/>
      <c r="X303" s="61"/>
    </row>
    <row r="304" spans="1:24" s="42" customFormat="1" x14ac:dyDescent="0.3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T304" s="44"/>
      <c r="U304" s="44"/>
      <c r="W304" s="61"/>
      <c r="X304" s="61"/>
    </row>
    <row r="305" spans="1:24" s="42" customFormat="1" x14ac:dyDescent="0.3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T305" s="44"/>
      <c r="U305" s="44"/>
      <c r="W305" s="61"/>
      <c r="X305" s="61"/>
    </row>
    <row r="306" spans="1:24" s="42" customFormat="1" x14ac:dyDescent="0.3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T306" s="44"/>
      <c r="U306" s="44"/>
      <c r="W306" s="61"/>
      <c r="X306" s="61"/>
    </row>
    <row r="307" spans="1:24" s="42" customFormat="1" x14ac:dyDescent="0.3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T307" s="44"/>
      <c r="U307" s="44"/>
      <c r="W307" s="61"/>
      <c r="X307" s="61"/>
    </row>
    <row r="308" spans="1:24" s="42" customFormat="1" x14ac:dyDescent="0.3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T308" s="44"/>
      <c r="U308" s="44"/>
      <c r="W308" s="61"/>
      <c r="X308" s="61"/>
    </row>
    <row r="309" spans="1:24" s="42" customFormat="1" x14ac:dyDescent="0.3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T309" s="44"/>
      <c r="U309" s="44"/>
      <c r="W309" s="61"/>
      <c r="X309" s="61"/>
    </row>
    <row r="310" spans="1:24" s="42" customFormat="1" x14ac:dyDescent="0.3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T310" s="44"/>
      <c r="U310" s="44"/>
      <c r="W310" s="61"/>
      <c r="X310" s="61"/>
    </row>
    <row r="311" spans="1:24" s="42" customFormat="1" x14ac:dyDescent="0.3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T311" s="44"/>
      <c r="U311" s="44"/>
      <c r="W311" s="61"/>
      <c r="X311" s="61"/>
    </row>
    <row r="312" spans="1:24" s="42" customFormat="1" x14ac:dyDescent="0.3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T312" s="44"/>
      <c r="U312" s="44"/>
      <c r="W312" s="61"/>
      <c r="X312" s="61"/>
    </row>
    <row r="313" spans="1:24" s="42" customFormat="1" x14ac:dyDescent="0.3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T313" s="44"/>
      <c r="U313" s="44"/>
      <c r="W313" s="61"/>
      <c r="X313" s="61"/>
    </row>
    <row r="314" spans="1:24" s="42" customFormat="1" x14ac:dyDescent="0.3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T314" s="44"/>
      <c r="U314" s="44"/>
      <c r="W314" s="61"/>
      <c r="X314" s="61"/>
    </row>
    <row r="315" spans="1:24" s="42" customFormat="1" x14ac:dyDescent="0.3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T315" s="44"/>
      <c r="U315" s="44"/>
      <c r="W315" s="61"/>
      <c r="X315" s="61"/>
    </row>
    <row r="316" spans="1:24" s="42" customFormat="1" x14ac:dyDescent="0.3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T316" s="44"/>
      <c r="U316" s="44"/>
      <c r="W316" s="61"/>
      <c r="X316" s="61"/>
    </row>
    <row r="317" spans="1:24" s="42" customFormat="1" x14ac:dyDescent="0.3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T317" s="44"/>
      <c r="U317" s="44"/>
      <c r="W317" s="61"/>
      <c r="X317" s="61"/>
    </row>
    <row r="318" spans="1:24" s="42" customFormat="1" x14ac:dyDescent="0.3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T318" s="44"/>
      <c r="U318" s="44"/>
      <c r="W318" s="61"/>
      <c r="X318" s="61"/>
    </row>
    <row r="319" spans="1:24" s="42" customFormat="1" x14ac:dyDescent="0.3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T319" s="44"/>
      <c r="U319" s="44"/>
      <c r="W319" s="61"/>
      <c r="X319" s="61"/>
    </row>
    <row r="320" spans="1:24" s="42" customFormat="1" x14ac:dyDescent="0.3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T320" s="44"/>
      <c r="U320" s="44"/>
      <c r="W320" s="61"/>
      <c r="X320" s="61"/>
    </row>
    <row r="321" spans="1:24" s="42" customFormat="1" x14ac:dyDescent="0.3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T321" s="44"/>
      <c r="U321" s="44"/>
      <c r="W321" s="61"/>
      <c r="X321" s="61"/>
    </row>
    <row r="322" spans="1:24" s="42" customFormat="1" x14ac:dyDescent="0.3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T322" s="44"/>
      <c r="U322" s="44"/>
      <c r="W322" s="61"/>
      <c r="X322" s="61"/>
    </row>
    <row r="323" spans="1:24" s="42" customFormat="1" x14ac:dyDescent="0.3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T323" s="44"/>
      <c r="U323" s="44"/>
      <c r="W323" s="61"/>
      <c r="X323" s="61"/>
    </row>
    <row r="324" spans="1:24" s="42" customFormat="1" x14ac:dyDescent="0.3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T324" s="44"/>
      <c r="U324" s="44"/>
      <c r="W324" s="61"/>
      <c r="X324" s="61"/>
    </row>
    <row r="325" spans="1:24" s="42" customFormat="1" x14ac:dyDescent="0.3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T325" s="44"/>
      <c r="U325" s="44"/>
      <c r="W325" s="61"/>
      <c r="X325" s="61"/>
    </row>
    <row r="326" spans="1:24" s="42" customFormat="1" x14ac:dyDescent="0.3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T326" s="44"/>
      <c r="U326" s="44"/>
      <c r="W326" s="61"/>
      <c r="X326" s="61"/>
    </row>
    <row r="327" spans="1:24" s="42" customFormat="1" x14ac:dyDescent="0.3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T327" s="44"/>
      <c r="U327" s="44"/>
      <c r="W327" s="61"/>
      <c r="X327" s="61"/>
    </row>
    <row r="328" spans="1:24" s="42" customFormat="1" x14ac:dyDescent="0.3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T328" s="44"/>
      <c r="U328" s="44"/>
      <c r="W328" s="61"/>
      <c r="X328" s="61"/>
    </row>
    <row r="329" spans="1:24" s="42" customFormat="1" x14ac:dyDescent="0.3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T329" s="44"/>
      <c r="U329" s="44"/>
      <c r="W329" s="61"/>
      <c r="X329" s="61"/>
    </row>
    <row r="330" spans="1:24" s="42" customFormat="1" x14ac:dyDescent="0.3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T330" s="44"/>
      <c r="U330" s="44"/>
      <c r="W330" s="61"/>
      <c r="X330" s="61"/>
    </row>
    <row r="331" spans="1:24" s="42" customFormat="1" x14ac:dyDescent="0.3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T331" s="44"/>
      <c r="U331" s="44"/>
      <c r="W331" s="61"/>
      <c r="X331" s="61"/>
    </row>
    <row r="332" spans="1:24" s="42" customFormat="1" x14ac:dyDescent="0.3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T332" s="44"/>
      <c r="U332" s="44"/>
      <c r="W332" s="61"/>
      <c r="X332" s="61"/>
    </row>
    <row r="333" spans="1:24" s="42" customFormat="1" x14ac:dyDescent="0.3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T333" s="44"/>
      <c r="U333" s="44"/>
      <c r="W333" s="61"/>
      <c r="X333" s="61"/>
    </row>
    <row r="334" spans="1:24" s="42" customFormat="1" x14ac:dyDescent="0.3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T334" s="44"/>
      <c r="U334" s="44"/>
      <c r="W334" s="61"/>
      <c r="X334" s="61"/>
    </row>
    <row r="335" spans="1:24" s="42" customFormat="1" x14ac:dyDescent="0.3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T335" s="44"/>
      <c r="U335" s="44"/>
      <c r="W335" s="61"/>
      <c r="X335" s="61"/>
    </row>
    <row r="336" spans="1:24" s="42" customFormat="1" x14ac:dyDescent="0.3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T336" s="44"/>
      <c r="U336" s="44"/>
      <c r="W336" s="61"/>
      <c r="X336" s="61"/>
    </row>
    <row r="337" spans="1:59" s="42" customFormat="1" x14ac:dyDescent="0.3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T337" s="44"/>
      <c r="U337" s="44"/>
      <c r="W337" s="61"/>
      <c r="X337" s="61"/>
    </row>
    <row r="338" spans="1:59" s="42" customFormat="1" x14ac:dyDescent="0.3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T338" s="44"/>
      <c r="U338" s="44"/>
      <c r="W338" s="61"/>
      <c r="X338" s="61"/>
    </row>
    <row r="339" spans="1:59" s="42" customFormat="1" x14ac:dyDescent="0.3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T339" s="44"/>
      <c r="U339" s="44"/>
      <c r="W339" s="61"/>
      <c r="X339" s="61"/>
    </row>
    <row r="340" spans="1:59" s="42" customFormat="1" x14ac:dyDescent="0.3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T340" s="44"/>
      <c r="U340" s="44"/>
      <c r="W340" s="61"/>
      <c r="X340" s="61"/>
    </row>
    <row r="341" spans="1:59" s="42" customFormat="1" x14ac:dyDescent="0.3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T341" s="44"/>
      <c r="U341" s="44"/>
      <c r="W341" s="61"/>
      <c r="X341" s="61"/>
    </row>
    <row r="342" spans="1:59" s="42" customFormat="1" x14ac:dyDescent="0.3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T342" s="44"/>
      <c r="U342" s="44"/>
      <c r="W342" s="61"/>
      <c r="X342" s="61"/>
    </row>
    <row r="343" spans="1:59" s="42" customFormat="1" x14ac:dyDescent="0.3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T343" s="44"/>
      <c r="U343" s="44"/>
      <c r="W343" s="61"/>
      <c r="X343" s="61"/>
    </row>
    <row r="344" spans="1:59" s="42" customFormat="1" x14ac:dyDescent="0.3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T344" s="44"/>
      <c r="U344" s="44"/>
      <c r="W344" s="61"/>
      <c r="X344" s="61"/>
    </row>
    <row r="345" spans="1:59" s="42" customFormat="1" x14ac:dyDescent="0.3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T345" s="44"/>
      <c r="U345" s="44"/>
      <c r="W345" s="61"/>
      <c r="X345" s="61"/>
    </row>
    <row r="346" spans="1:59" s="42" customFormat="1" x14ac:dyDescent="0.3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T346" s="44"/>
      <c r="U346" s="44"/>
      <c r="W346" s="61"/>
      <c r="X346" s="61"/>
    </row>
    <row r="347" spans="1:59" s="20" customFormat="1" x14ac:dyDescent="0.3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T347" s="25"/>
      <c r="U347" s="25"/>
      <c r="V347" s="42"/>
      <c r="W347" s="61"/>
      <c r="X347" s="61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</row>
    <row r="348" spans="1:59" s="20" customFormat="1" x14ac:dyDescent="0.3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T348" s="25"/>
      <c r="U348" s="25"/>
      <c r="V348" s="42"/>
      <c r="W348" s="61"/>
      <c r="X348" s="61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</row>
    <row r="349" spans="1:59" s="20" customFormat="1" x14ac:dyDescent="0.3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T349" s="25"/>
      <c r="U349" s="25"/>
      <c r="V349" s="42"/>
      <c r="W349" s="61"/>
      <c r="X349" s="61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</row>
    <row r="350" spans="1:59" s="20" customFormat="1" x14ac:dyDescent="0.3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T350" s="25"/>
      <c r="U350" s="25"/>
      <c r="V350" s="42"/>
      <c r="W350" s="61"/>
      <c r="X350" s="61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</row>
    <row r="351" spans="1:59" s="20" customFormat="1" x14ac:dyDescent="0.3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T351" s="25"/>
      <c r="U351" s="25"/>
      <c r="V351" s="42"/>
      <c r="W351" s="61"/>
      <c r="X351" s="61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</row>
    <row r="352" spans="1:59" s="20" customFormat="1" x14ac:dyDescent="0.3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T352" s="25"/>
      <c r="U352" s="25"/>
      <c r="V352" s="42"/>
      <c r="W352" s="61"/>
      <c r="X352" s="61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</row>
  </sheetData>
  <sheetProtection password="C694" sheet="1" objects="1" scenarios="1" selectLockedCells="1"/>
  <dataConsolidate/>
  <mergeCells count="1">
    <mergeCell ref="A2:H2"/>
  </mergeCells>
  <phoneticPr fontId="4" type="noConversion"/>
  <conditionalFormatting sqref="C4:D258">
    <cfRule type="expression" dxfId="7" priority="2">
      <formula>AND($C4="",$A4&lt;&gt;"")</formula>
    </cfRule>
    <cfRule type="expression" dxfId="6" priority="12">
      <formula>$AH4=FALSE</formula>
    </cfRule>
  </conditionalFormatting>
  <conditionalFormatting sqref="E4:F258">
    <cfRule type="expression" dxfId="5" priority="1">
      <formula>AND($E4="",$A4&lt;&gt;"")</formula>
    </cfRule>
    <cfRule type="expression" dxfId="4" priority="11">
      <formula>$AI4=FALSE</formula>
    </cfRule>
  </conditionalFormatting>
  <conditionalFormatting sqref="G4:G258">
    <cfRule type="expression" dxfId="3" priority="3">
      <formula>AND($G4="",$A4&lt;&gt;"")</formula>
    </cfRule>
    <cfRule type="expression" dxfId="2" priority="10">
      <formula>$AK4=FALSE</formula>
    </cfRule>
  </conditionalFormatting>
  <conditionalFormatting sqref="C1:D1">
    <cfRule type="expression" dxfId="1" priority="7">
      <formula>$C$1&lt;TODAY()</formula>
    </cfRule>
  </conditionalFormatting>
  <conditionalFormatting sqref="A4:B258">
    <cfRule type="expression" dxfId="0" priority="4">
      <formula>$S4=FALSE</formula>
    </cfRule>
  </conditionalFormatting>
  <dataValidations xWindow="103" yWindow="429" count="2">
    <dataValidation type="list" allowBlank="1" showInputMessage="1" showErrorMessage="1" promptTitle="Satellite site" prompt="If applicable select satellite site of main unit, if not in list then enter manually. Leave blank for Main Unit." sqref="H4:H258">
      <formula1>Combo</formula1>
    </dataValidation>
    <dataValidation type="custom" operator="equal" allowBlank="1" showInputMessage="1" showErrorMessage="1" errorTitle="Number check" error="NHS number is incorrect, please check accuracy" promptTitle="NHS Number" prompt="Please enter" sqref="A4:A258">
      <formula1>$S4=TRUE</formula1>
    </dataValidation>
  </dataValidations>
  <pageMargins left="0.7" right="0.7" top="0.75" bottom="0.75" header="0.3" footer="0.3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Drop Down 2">
              <controlPr locked="0" defaultSize="0" autoLine="0" autoPict="0">
                <anchor moveWithCells="1">
                  <from>
                    <xdr:col>6</xdr:col>
                    <xdr:colOff>69850</xdr:colOff>
                    <xdr:row>0</xdr:row>
                    <xdr:rowOff>0</xdr:rowOff>
                  </from>
                  <to>
                    <xdr:col>7</xdr:col>
                    <xdr:colOff>3727450</xdr:colOff>
                    <xdr:row>1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03" yWindow="429" count="3">
        <x14:dataValidation type="date" allowBlank="1" showInputMessage="1" showErrorMessage="1" errorTitle="Incorrect Date of Birth" error="Date of Birth needs to be in range between 01/01/1920 and today" promptTitle="Enter correct DOB" prompt="Format Day/Month/Year">
          <x14:formula1>
            <xm:f>7306</xm:f>
          </x14:formula1>
          <x14:formula2>
            <xm:f>Lookups!$A$10</xm:f>
          </x14:formula2>
          <xm:sqref>C4:C258</xm:sqref>
        </x14:dataValidation>
        <x14:dataValidation type="date" allowBlank="1" showInputMessage="1" showErrorMessage="1" error="Date needs to be recent and  equal or less than today" promptTitle="Enter Date of +ve Test" prompt="Format Day/Month/Year">
          <x14:formula1>
            <xm:f>43831</xm:f>
          </x14:formula1>
          <x14:formula2>
            <xm:f>Lookups!$A$10</xm:f>
          </x14:formula2>
          <xm:sqref>E4:E258</xm:sqref>
        </x14:dataValidation>
        <x14:dataValidation type="list" allowBlank="1" showInputMessage="1" showErrorMessage="1" error="Select only values in dropdown list (arrow to the right of cell)" promptTitle="Renal Status" prompt="Please select Renal Status">
          <x14:formula1>
            <xm:f>Lookups!$A$2:$A$6</xm:f>
          </x14:formula1>
          <xm:sqref>G4:G258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1" sqref="C31"/>
    </sheetView>
  </sheetViews>
  <sheetFormatPr defaultRowHeight="14.5" x14ac:dyDescent="0.35"/>
  <cols>
    <col min="1" max="1" width="13.453125" bestFit="1" customWidth="1"/>
    <col min="2" max="2" width="14" bestFit="1" customWidth="1"/>
    <col min="3" max="3" width="51.453125" bestFit="1" customWidth="1"/>
    <col min="5" max="5" width="14" bestFit="1" customWidth="1"/>
    <col min="6" max="6" width="51.453125" bestFit="1" customWidth="1"/>
  </cols>
  <sheetData>
    <row r="1" spans="1:3" x14ac:dyDescent="0.25">
      <c r="A1" s="15" t="s">
        <v>6</v>
      </c>
      <c r="B1" s="15" t="s">
        <v>7</v>
      </c>
      <c r="C1" s="15" t="s">
        <v>1300</v>
      </c>
    </row>
    <row r="2" spans="1:3" x14ac:dyDescent="0.25">
      <c r="A2" t="s">
        <v>136</v>
      </c>
      <c r="B2" t="s">
        <v>1314</v>
      </c>
      <c r="C2" t="s">
        <v>1239</v>
      </c>
    </row>
    <row r="3" spans="1:3" x14ac:dyDescent="0.25">
      <c r="A3" t="s">
        <v>136</v>
      </c>
      <c r="B3" t="s">
        <v>1313</v>
      </c>
      <c r="C3" t="s">
        <v>1246</v>
      </c>
    </row>
    <row r="4" spans="1:3" x14ac:dyDescent="0.25">
      <c r="A4" t="s">
        <v>13</v>
      </c>
      <c r="B4" t="s">
        <v>1315</v>
      </c>
      <c r="C4" t="s">
        <v>956</v>
      </c>
    </row>
    <row r="5" spans="1:3" x14ac:dyDescent="0.25">
      <c r="A5" t="s">
        <v>26</v>
      </c>
      <c r="B5" t="s">
        <v>1316</v>
      </c>
      <c r="C5" t="s">
        <v>975</v>
      </c>
    </row>
  </sheetData>
  <sortState ref="J1:J264">
    <sortCondition ref="J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F27"/>
  <sheetViews>
    <sheetView showRowColHeaders="0" zoomScale="145" zoomScaleNormal="145" workbookViewId="0">
      <selection activeCell="C13" sqref="C13:F17"/>
    </sheetView>
  </sheetViews>
  <sheetFormatPr defaultColWidth="9.1796875" defaultRowHeight="14.5" x14ac:dyDescent="0.35"/>
  <cols>
    <col min="1" max="1" width="5.54296875" style="2" customWidth="1"/>
    <col min="2" max="2" width="17.7265625" style="2" customWidth="1"/>
    <col min="3" max="3" width="18" style="2" customWidth="1"/>
    <col min="4" max="4" width="12.7265625" style="2" customWidth="1"/>
    <col min="5" max="5" width="27.7265625" style="2" customWidth="1"/>
    <col min="6" max="6" width="13.26953125" style="2" customWidth="1"/>
    <col min="7" max="7" width="8.81640625" style="2" customWidth="1"/>
    <col min="8" max="16384" width="9.1796875" style="2"/>
  </cols>
  <sheetData>
    <row r="2" spans="1:6" ht="28.5" x14ac:dyDescent="0.45">
      <c r="B2" s="11" t="s">
        <v>949</v>
      </c>
      <c r="C2" s="11"/>
      <c r="D2" s="11"/>
      <c r="E2" s="11"/>
      <c r="F2" s="11"/>
    </row>
    <row r="3" spans="1:6" ht="28.5" x14ac:dyDescent="0.45">
      <c r="B3" s="27"/>
      <c r="C3" s="27"/>
      <c r="D3" s="27"/>
      <c r="E3" s="27"/>
      <c r="F3" s="27"/>
    </row>
    <row r="4" spans="1:6" ht="15" x14ac:dyDescent="0.25">
      <c r="B4" s="12" t="s">
        <v>1304</v>
      </c>
    </row>
    <row r="7" spans="1:6" ht="15" x14ac:dyDescent="0.25">
      <c r="E7" s="3"/>
    </row>
    <row r="8" spans="1:6" ht="15" customHeight="1" x14ac:dyDescent="0.25"/>
    <row r="10" spans="1:6" ht="15" x14ac:dyDescent="0.25">
      <c r="B10" s="12" t="s">
        <v>3</v>
      </c>
      <c r="C10" s="28"/>
      <c r="D10" s="3" t="s">
        <v>951</v>
      </c>
      <c r="E10" s="12" t="str">
        <f>"Today is "</f>
        <v xml:space="preserve">Today is </v>
      </c>
      <c r="F10" s="37">
        <f ca="1">TODAY()</f>
        <v>44042</v>
      </c>
    </row>
    <row r="11" spans="1:6" s="4" customFormat="1" ht="11.25" customHeight="1" x14ac:dyDescent="0.2">
      <c r="B11" s="5"/>
    </row>
    <row r="12" spans="1:6" s="4" customFormat="1" ht="11.25" customHeight="1" thickBot="1" x14ac:dyDescent="0.25">
      <c r="B12" s="5"/>
    </row>
    <row r="13" spans="1:6" s="4" customFormat="1" ht="10.5" x14ac:dyDescent="0.25">
      <c r="B13" s="5"/>
      <c r="C13" s="74" t="s">
        <v>1306</v>
      </c>
      <c r="D13" s="75"/>
      <c r="E13" s="75"/>
      <c r="F13" s="76"/>
    </row>
    <row r="14" spans="1:6" s="4" customFormat="1" ht="10.5" x14ac:dyDescent="0.25">
      <c r="B14" s="5"/>
      <c r="C14" s="77"/>
      <c r="D14" s="78"/>
      <c r="E14" s="78"/>
      <c r="F14" s="79"/>
    </row>
    <row r="15" spans="1:6" s="4" customFormat="1" ht="10.5" x14ac:dyDescent="0.25">
      <c r="A15" s="6"/>
      <c r="B15" s="5"/>
      <c r="C15" s="77"/>
      <c r="D15" s="78"/>
      <c r="E15" s="78"/>
      <c r="F15" s="79"/>
    </row>
    <row r="16" spans="1:6" s="4" customFormat="1" ht="10.5" x14ac:dyDescent="0.25">
      <c r="A16" s="7"/>
      <c r="B16" s="9"/>
      <c r="C16" s="77"/>
      <c r="D16" s="78"/>
      <c r="E16" s="78"/>
      <c r="F16" s="79"/>
    </row>
    <row r="17" spans="1:6" s="4" customFormat="1" ht="11" thickBot="1" x14ac:dyDescent="0.3">
      <c r="B17" s="8"/>
      <c r="C17" s="80"/>
      <c r="D17" s="81"/>
      <c r="E17" s="81"/>
      <c r="F17" s="82"/>
    </row>
    <row r="18" spans="1:6" s="4" customFormat="1" ht="10.5" x14ac:dyDescent="0.25">
      <c r="C18" s="5"/>
      <c r="D18" s="5"/>
      <c r="E18" s="5"/>
    </row>
    <row r="19" spans="1:6" s="4" customFormat="1" ht="10.5" x14ac:dyDescent="0.25"/>
    <row r="20" spans="1:6" s="4" customFormat="1" ht="10.5" x14ac:dyDescent="0.25">
      <c r="B20" s="5"/>
      <c r="C20" s="5"/>
    </row>
    <row r="21" spans="1:6" s="4" customFormat="1" ht="10.5" x14ac:dyDescent="0.25">
      <c r="B21" s="5"/>
    </row>
    <row r="22" spans="1:6" s="4" customFormat="1" ht="10.5" x14ac:dyDescent="0.25">
      <c r="A22" s="5"/>
      <c r="B22" s="5"/>
    </row>
    <row r="23" spans="1:6" s="4" customFormat="1" ht="10.5" x14ac:dyDescent="0.25">
      <c r="A23" s="5"/>
    </row>
    <row r="24" spans="1:6" s="4" customFormat="1" ht="10.5" x14ac:dyDescent="0.25">
      <c r="A24" s="5"/>
    </row>
    <row r="25" spans="1:6" s="4" customFormat="1" ht="10.5" x14ac:dyDescent="0.25">
      <c r="A25" s="5"/>
    </row>
    <row r="26" spans="1:6" s="4" customFormat="1" ht="10.5" x14ac:dyDescent="0.25"/>
    <row r="27" spans="1:6" s="4" customFormat="1" ht="10.5" x14ac:dyDescent="0.25"/>
  </sheetData>
  <sheetProtection selectLockedCells="1"/>
  <mergeCells count="1">
    <mergeCell ref="C13:F17"/>
  </mergeCells>
  <pageMargins left="0.7" right="0.7" top="0.75" bottom="0.75" header="0.3" footer="0.3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locked="0" defaultSize="0" autoLine="0" autoPict="0">
                <anchor moveWithCells="1">
                  <from>
                    <xdr:col>2</xdr:col>
                    <xdr:colOff>12700</xdr:colOff>
                    <xdr:row>3</xdr:row>
                    <xdr:rowOff>19050</xdr:rowOff>
                  </from>
                  <to>
                    <xdr:col>5</xdr:col>
                    <xdr:colOff>723900</xdr:colOff>
                    <xdr:row>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sqref="B34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workbookViewId="0">
      <selection activeCell="A2" sqref="A2"/>
    </sheetView>
  </sheetViews>
  <sheetFormatPr defaultColWidth="9.1796875" defaultRowHeight="14.5" x14ac:dyDescent="0.35"/>
  <cols>
    <col min="1" max="1" width="15.54296875" style="49" bestFit="1" customWidth="1"/>
    <col min="2" max="2" width="12.1796875" style="49" bestFit="1" customWidth="1"/>
    <col min="3" max="3" width="12.453125" style="51" bestFit="1" customWidth="1"/>
    <col min="4" max="4" width="19.1796875" style="51" bestFit="1" customWidth="1"/>
    <col min="5" max="5" width="28" style="51" bestFit="1" customWidth="1"/>
    <col min="6" max="7" width="28" style="51" customWidth="1"/>
    <col min="8" max="8" width="25" style="49" bestFit="1" customWidth="1"/>
    <col min="9" max="9" width="25" style="49" customWidth="1"/>
    <col min="10" max="10" width="20" style="49" customWidth="1"/>
    <col min="11" max="11" width="9.1796875" style="48"/>
    <col min="12" max="16384" width="9.1796875" style="49"/>
  </cols>
  <sheetData>
    <row r="1" spans="1:10" ht="15" x14ac:dyDescent="0.25">
      <c r="A1" s="46" t="s">
        <v>1330</v>
      </c>
      <c r="B1" s="46" t="s">
        <v>1303</v>
      </c>
      <c r="C1" s="47" t="s">
        <v>1328</v>
      </c>
      <c r="D1" s="47" t="s">
        <v>1329</v>
      </c>
      <c r="E1" s="46" t="s">
        <v>1</v>
      </c>
      <c r="F1" s="46" t="s">
        <v>1340</v>
      </c>
      <c r="G1" s="46" t="s">
        <v>1341</v>
      </c>
      <c r="H1" s="46" t="s">
        <v>1346</v>
      </c>
      <c r="I1" s="46" t="s">
        <v>1347</v>
      </c>
    </row>
    <row r="2" spans="1:10" ht="15" x14ac:dyDescent="0.25">
      <c r="A2" s="51" t="str">
        <f>IF(AND($B2&lt;&gt;"",Input!$C$1&lt;&gt;""),Input!$C$1,"")</f>
        <v/>
      </c>
      <c r="B2" s="50" t="str">
        <f>Input!$V4</f>
        <v/>
      </c>
      <c r="C2" s="51" t="str">
        <f>Input!$W4</f>
        <v/>
      </c>
      <c r="D2" s="51" t="str">
        <f>Input!$X4</f>
        <v/>
      </c>
      <c r="E2" s="50" t="str">
        <f>Input!$Y4</f>
        <v/>
      </c>
      <c r="F2" s="50" t="str">
        <f>Input!U4</f>
        <v/>
      </c>
      <c r="G2" s="50" t="str">
        <f>Input!T4</f>
        <v/>
      </c>
      <c r="H2" s="50" t="str">
        <f>Input!$AB4</f>
        <v/>
      </c>
      <c r="I2" s="50" t="str">
        <f>Input!$AA4</f>
        <v/>
      </c>
    </row>
    <row r="3" spans="1:10" ht="15" x14ac:dyDescent="0.25">
      <c r="A3" s="51" t="str">
        <f>IF(AND($B3&lt;&gt;"",Input!$C$1&lt;&gt;""),Input!$C$1,"")</f>
        <v/>
      </c>
      <c r="B3" s="50" t="str">
        <f>Input!$V5</f>
        <v/>
      </c>
      <c r="C3" s="51" t="str">
        <f>Input!$W5</f>
        <v/>
      </c>
      <c r="D3" s="51" t="str">
        <f>Input!$X5</f>
        <v/>
      </c>
      <c r="E3" s="50" t="str">
        <f>Input!$Y5</f>
        <v/>
      </c>
      <c r="F3" s="50" t="str">
        <f>Input!U5</f>
        <v/>
      </c>
      <c r="G3" s="50" t="str">
        <f>Input!T5</f>
        <v/>
      </c>
      <c r="H3" s="50" t="str">
        <f>Input!$AB5</f>
        <v/>
      </c>
      <c r="I3" s="50" t="str">
        <f>Input!$AA5</f>
        <v/>
      </c>
      <c r="J3" s="51" t="str">
        <f>IF(AND(B3&lt;&gt;"",Input!$C$1&lt;&gt;""),Input!$C$1,"")</f>
        <v/>
      </c>
    </row>
    <row r="4" spans="1:10" ht="15" x14ac:dyDescent="0.25">
      <c r="A4" s="51" t="str">
        <f>IF(AND($B4&lt;&gt;"",Input!$C$1&lt;&gt;""),Input!$C$1,"")</f>
        <v/>
      </c>
      <c r="B4" s="50" t="str">
        <f>Input!$V6</f>
        <v/>
      </c>
      <c r="C4" s="51" t="str">
        <f>Input!$W6</f>
        <v/>
      </c>
      <c r="D4" s="51" t="str">
        <f>Input!$X6</f>
        <v/>
      </c>
      <c r="E4" s="50" t="str">
        <f>Input!$Y6</f>
        <v/>
      </c>
      <c r="F4" s="50" t="str">
        <f>Input!U6</f>
        <v/>
      </c>
      <c r="G4" s="50" t="str">
        <f>Input!T6</f>
        <v/>
      </c>
      <c r="H4" s="50" t="str">
        <f>Input!$AB6</f>
        <v/>
      </c>
      <c r="I4" s="50" t="str">
        <f>Input!$AA6</f>
        <v/>
      </c>
      <c r="J4" s="51" t="str">
        <f>IF(AND(B4&lt;&gt;"",Input!$C$1&lt;&gt;""),Input!$C$1,"")</f>
        <v/>
      </c>
    </row>
    <row r="5" spans="1:10" ht="15" x14ac:dyDescent="0.25">
      <c r="A5" s="51" t="str">
        <f>IF(AND($B5&lt;&gt;"",Input!$C$1&lt;&gt;""),Input!$C$1,"")</f>
        <v/>
      </c>
      <c r="B5" s="50" t="str">
        <f>Input!$V7</f>
        <v/>
      </c>
      <c r="C5" s="51" t="str">
        <f>Input!$W7</f>
        <v/>
      </c>
      <c r="D5" s="51" t="str">
        <f>Input!$X7</f>
        <v/>
      </c>
      <c r="E5" s="50" t="str">
        <f>Input!$Y7</f>
        <v/>
      </c>
      <c r="F5" s="50" t="str">
        <f>Input!U7</f>
        <v/>
      </c>
      <c r="G5" s="50" t="str">
        <f>Input!T7</f>
        <v/>
      </c>
      <c r="H5" s="50" t="str">
        <f>Input!$AB7</f>
        <v/>
      </c>
      <c r="I5" s="50" t="str">
        <f>Input!$AA7</f>
        <v/>
      </c>
      <c r="J5" s="51" t="str">
        <f>IF(AND(B5&lt;&gt;"",Input!$C$1&lt;&gt;""),Input!$C$1,"")</f>
        <v/>
      </c>
    </row>
    <row r="6" spans="1:10" ht="15" x14ac:dyDescent="0.25">
      <c r="A6" s="51" t="str">
        <f>IF(AND($B6&lt;&gt;"",Input!$C$1&lt;&gt;""),Input!$C$1,"")</f>
        <v/>
      </c>
      <c r="B6" s="50" t="str">
        <f>Input!$V8</f>
        <v/>
      </c>
      <c r="C6" s="51" t="str">
        <f>Input!$W8</f>
        <v/>
      </c>
      <c r="D6" s="51" t="str">
        <f>Input!$X8</f>
        <v/>
      </c>
      <c r="E6" s="50" t="str">
        <f>Input!$Y8</f>
        <v/>
      </c>
      <c r="F6" s="50" t="str">
        <f>Input!U8</f>
        <v/>
      </c>
      <c r="G6" s="50" t="str">
        <f>Input!T8</f>
        <v/>
      </c>
      <c r="H6" s="50" t="str">
        <f>Input!$AB8</f>
        <v/>
      </c>
      <c r="I6" s="50" t="str">
        <f>Input!$AA8</f>
        <v/>
      </c>
      <c r="J6" s="51" t="str">
        <f>IF(AND(B6&lt;&gt;"",Input!$C$1&lt;&gt;""),Input!$C$1,"")</f>
        <v/>
      </c>
    </row>
    <row r="7" spans="1:10" ht="15" x14ac:dyDescent="0.25">
      <c r="A7" s="51" t="str">
        <f>IF(AND($B7&lt;&gt;"",Input!$C$1&lt;&gt;""),Input!$C$1,"")</f>
        <v/>
      </c>
      <c r="B7" s="50" t="str">
        <f>Input!$V9</f>
        <v/>
      </c>
      <c r="C7" s="51" t="str">
        <f>Input!$W9</f>
        <v/>
      </c>
      <c r="D7" s="51" t="str">
        <f>Input!$X9</f>
        <v/>
      </c>
      <c r="E7" s="50" t="str">
        <f>Input!$Y9</f>
        <v/>
      </c>
      <c r="F7" s="50" t="str">
        <f>Input!U9</f>
        <v/>
      </c>
      <c r="G7" s="50" t="str">
        <f>Input!T9</f>
        <v/>
      </c>
      <c r="H7" s="50" t="str">
        <f>Input!$AB9</f>
        <v/>
      </c>
      <c r="I7" s="50" t="str">
        <f>Input!$AA9</f>
        <v/>
      </c>
      <c r="J7" s="51" t="str">
        <f>IF(AND(B7&lt;&gt;"",Input!$C$1&lt;&gt;""),Input!$C$1,"")</f>
        <v/>
      </c>
    </row>
    <row r="8" spans="1:10" ht="15" x14ac:dyDescent="0.25">
      <c r="A8" s="51" t="str">
        <f>IF(AND($B8&lt;&gt;"",Input!$C$1&lt;&gt;""),Input!$C$1,"")</f>
        <v/>
      </c>
      <c r="B8" s="50" t="str">
        <f>Input!$V10</f>
        <v/>
      </c>
      <c r="C8" s="51" t="str">
        <f>Input!$W10</f>
        <v/>
      </c>
      <c r="D8" s="51" t="str">
        <f>Input!$X10</f>
        <v/>
      </c>
      <c r="E8" s="50" t="str">
        <f>Input!$Y10</f>
        <v/>
      </c>
      <c r="F8" s="50" t="str">
        <f>Input!U10</f>
        <v/>
      </c>
      <c r="G8" s="50" t="str">
        <f>Input!T10</f>
        <v/>
      </c>
      <c r="H8" s="50" t="str">
        <f>Input!$AB10</f>
        <v/>
      </c>
      <c r="I8" s="50" t="str">
        <f>Input!$AA10</f>
        <v/>
      </c>
      <c r="J8" s="51" t="str">
        <f>IF(AND(B8&lt;&gt;"",Input!$C$1&lt;&gt;""),Input!$C$1,"")</f>
        <v/>
      </c>
    </row>
    <row r="9" spans="1:10" ht="15" x14ac:dyDescent="0.25">
      <c r="A9" s="51" t="str">
        <f>IF(AND($B9&lt;&gt;"",Input!$C$1&lt;&gt;""),Input!$C$1,"")</f>
        <v/>
      </c>
      <c r="B9" s="50" t="str">
        <f>Input!$V11</f>
        <v/>
      </c>
      <c r="C9" s="51" t="str">
        <f>Input!$W11</f>
        <v/>
      </c>
      <c r="D9" s="51" t="str">
        <f>Input!$X11</f>
        <v/>
      </c>
      <c r="E9" s="50" t="str">
        <f>Input!$Y11</f>
        <v/>
      </c>
      <c r="F9" s="50" t="str">
        <f>Input!U11</f>
        <v/>
      </c>
      <c r="G9" s="50" t="str">
        <f>Input!T11</f>
        <v/>
      </c>
      <c r="H9" s="50" t="str">
        <f>Input!$AB11</f>
        <v/>
      </c>
      <c r="I9" s="50" t="str">
        <f>Input!$AA11</f>
        <v/>
      </c>
      <c r="J9" s="51" t="str">
        <f>IF(AND(B9&lt;&gt;"",Input!$C$1&lt;&gt;""),Input!$C$1,"")</f>
        <v/>
      </c>
    </row>
    <row r="10" spans="1:10" ht="15" x14ac:dyDescent="0.25">
      <c r="A10" s="51" t="str">
        <f>IF(AND($B10&lt;&gt;"",Input!$C$1&lt;&gt;""),Input!$C$1,"")</f>
        <v/>
      </c>
      <c r="B10" s="50" t="str">
        <f>Input!$V12</f>
        <v/>
      </c>
      <c r="C10" s="51" t="str">
        <f>Input!$W12</f>
        <v/>
      </c>
      <c r="D10" s="51" t="str">
        <f>Input!$X12</f>
        <v/>
      </c>
      <c r="E10" s="50" t="str">
        <f>Input!$Y12</f>
        <v/>
      </c>
      <c r="F10" s="50" t="str">
        <f>Input!U12</f>
        <v/>
      </c>
      <c r="G10" s="50" t="str">
        <f>Input!T12</f>
        <v/>
      </c>
      <c r="H10" s="50" t="str">
        <f>Input!$AB12</f>
        <v/>
      </c>
      <c r="I10" s="50" t="str">
        <f>Input!$AA12</f>
        <v/>
      </c>
      <c r="J10" s="51" t="str">
        <f>IF(AND(B10&lt;&gt;"",Input!$C$1&lt;&gt;""),Input!$C$1,"")</f>
        <v/>
      </c>
    </row>
    <row r="11" spans="1:10" ht="15" x14ac:dyDescent="0.25">
      <c r="A11" s="51" t="str">
        <f>IF(AND($B11&lt;&gt;"",Input!$C$1&lt;&gt;""),Input!$C$1,"")</f>
        <v/>
      </c>
      <c r="B11" s="50" t="str">
        <f>Input!$V13</f>
        <v/>
      </c>
      <c r="C11" s="51" t="str">
        <f>Input!$W13</f>
        <v/>
      </c>
      <c r="D11" s="51" t="str">
        <f>Input!$X13</f>
        <v/>
      </c>
      <c r="E11" s="50" t="str">
        <f>Input!$Y13</f>
        <v/>
      </c>
      <c r="F11" s="50" t="str">
        <f>Input!U13</f>
        <v/>
      </c>
      <c r="G11" s="50" t="str">
        <f>Input!T13</f>
        <v/>
      </c>
      <c r="H11" s="50" t="str">
        <f>Input!$AB13</f>
        <v/>
      </c>
      <c r="I11" s="50" t="str">
        <f>Input!$AA13</f>
        <v/>
      </c>
      <c r="J11" s="51" t="str">
        <f>IF(AND(B11&lt;&gt;"",Input!$C$1&lt;&gt;""),Input!$C$1,"")</f>
        <v/>
      </c>
    </row>
    <row r="12" spans="1:10" ht="15" x14ac:dyDescent="0.25">
      <c r="A12" s="51" t="str">
        <f>IF(AND($B12&lt;&gt;"",Input!$C$1&lt;&gt;""),Input!$C$1,"")</f>
        <v/>
      </c>
      <c r="B12" s="50" t="str">
        <f>Input!$V14</f>
        <v/>
      </c>
      <c r="C12" s="51" t="str">
        <f>Input!$W14</f>
        <v/>
      </c>
      <c r="D12" s="51" t="str">
        <f>Input!$X14</f>
        <v/>
      </c>
      <c r="E12" s="50" t="str">
        <f>Input!$Y14</f>
        <v/>
      </c>
      <c r="F12" s="50" t="str">
        <f>Input!U14</f>
        <v/>
      </c>
      <c r="G12" s="50" t="str">
        <f>Input!T14</f>
        <v/>
      </c>
      <c r="H12" s="50" t="str">
        <f>Input!$AB14</f>
        <v/>
      </c>
      <c r="I12" s="50" t="str">
        <f>Input!$AA14</f>
        <v/>
      </c>
      <c r="J12" s="51" t="str">
        <f>IF(AND(B12&lt;&gt;"",Input!$C$1&lt;&gt;""),Input!$C$1,"")</f>
        <v/>
      </c>
    </row>
    <row r="13" spans="1:10" ht="15" x14ac:dyDescent="0.25">
      <c r="A13" s="51" t="str">
        <f>IF(AND($B13&lt;&gt;"",Input!$C$1&lt;&gt;""),Input!$C$1,"")</f>
        <v/>
      </c>
      <c r="B13" s="50" t="str">
        <f>Input!$V15</f>
        <v/>
      </c>
      <c r="C13" s="51" t="str">
        <f>Input!$W15</f>
        <v/>
      </c>
      <c r="D13" s="51" t="str">
        <f>Input!$X15</f>
        <v/>
      </c>
      <c r="E13" s="50" t="str">
        <f>Input!$Y15</f>
        <v/>
      </c>
      <c r="F13" s="50" t="str">
        <f>Input!U15</f>
        <v/>
      </c>
      <c r="G13" s="50" t="str">
        <f>Input!T15</f>
        <v/>
      </c>
      <c r="H13" s="50" t="str">
        <f>Input!$AB15</f>
        <v/>
      </c>
      <c r="I13" s="50" t="str">
        <f>Input!$AA15</f>
        <v/>
      </c>
      <c r="J13" s="51" t="str">
        <f>IF(AND(B13&lt;&gt;"",Input!$C$1&lt;&gt;""),Input!$C$1,"")</f>
        <v/>
      </c>
    </row>
    <row r="14" spans="1:10" ht="15" x14ac:dyDescent="0.25">
      <c r="A14" s="51" t="str">
        <f>IF(AND($B14&lt;&gt;"",Input!$C$1&lt;&gt;""),Input!$C$1,"")</f>
        <v/>
      </c>
      <c r="B14" s="50" t="str">
        <f>Input!$V16</f>
        <v/>
      </c>
      <c r="C14" s="51" t="str">
        <f>Input!$W16</f>
        <v/>
      </c>
      <c r="D14" s="51" t="str">
        <f>Input!$X16</f>
        <v/>
      </c>
      <c r="E14" s="50" t="str">
        <f>Input!$Y16</f>
        <v/>
      </c>
      <c r="F14" s="50" t="str">
        <f>Input!U16</f>
        <v/>
      </c>
      <c r="G14" s="50" t="str">
        <f>Input!T16</f>
        <v/>
      </c>
      <c r="H14" s="50" t="str">
        <f>Input!$AB16</f>
        <v/>
      </c>
      <c r="I14" s="50" t="str">
        <f>Input!$AA16</f>
        <v/>
      </c>
      <c r="J14" s="51" t="str">
        <f>IF(AND(B14&lt;&gt;"",Input!$C$1&lt;&gt;""),Input!$C$1,"")</f>
        <v/>
      </c>
    </row>
    <row r="15" spans="1:10" ht="15" x14ac:dyDescent="0.25">
      <c r="A15" s="51" t="str">
        <f>IF(AND($B15&lt;&gt;"",Input!$C$1&lt;&gt;""),Input!$C$1,"")</f>
        <v/>
      </c>
      <c r="B15" s="50" t="str">
        <f>Input!$V17</f>
        <v/>
      </c>
      <c r="C15" s="51" t="str">
        <f>Input!$W17</f>
        <v/>
      </c>
      <c r="D15" s="51" t="str">
        <f>Input!$X17</f>
        <v/>
      </c>
      <c r="E15" s="50" t="str">
        <f>Input!$Y17</f>
        <v/>
      </c>
      <c r="F15" s="50" t="str">
        <f>Input!U17</f>
        <v/>
      </c>
      <c r="G15" s="50" t="str">
        <f>Input!T17</f>
        <v/>
      </c>
      <c r="H15" s="50" t="str">
        <f>Input!$AB17</f>
        <v/>
      </c>
      <c r="I15" s="50" t="str">
        <f>Input!$AA17</f>
        <v/>
      </c>
      <c r="J15" s="51" t="str">
        <f>IF(AND(B15&lt;&gt;"",Input!$C$1&lt;&gt;""),Input!$C$1,"")</f>
        <v/>
      </c>
    </row>
    <row r="16" spans="1:10" ht="15" x14ac:dyDescent="0.25">
      <c r="A16" s="51" t="str">
        <f>IF(AND($B16&lt;&gt;"",Input!$C$1&lt;&gt;""),Input!$C$1,"")</f>
        <v/>
      </c>
      <c r="B16" s="50" t="str">
        <f>Input!$V18</f>
        <v/>
      </c>
      <c r="C16" s="51" t="str">
        <f>Input!$W18</f>
        <v/>
      </c>
      <c r="D16" s="51" t="str">
        <f>Input!$X18</f>
        <v/>
      </c>
      <c r="E16" s="50" t="str">
        <f>Input!$Y18</f>
        <v/>
      </c>
      <c r="F16" s="50" t="str">
        <f>Input!U18</f>
        <v/>
      </c>
      <c r="G16" s="50" t="str">
        <f>Input!T18</f>
        <v/>
      </c>
      <c r="H16" s="50" t="str">
        <f>Input!$AB18</f>
        <v/>
      </c>
      <c r="I16" s="50" t="str">
        <f>Input!$AA18</f>
        <v/>
      </c>
      <c r="J16" s="51" t="str">
        <f>IF(AND(B16&lt;&gt;"",Input!$C$1&lt;&gt;""),Input!$C$1,"")</f>
        <v/>
      </c>
    </row>
    <row r="17" spans="1:10" ht="15" x14ac:dyDescent="0.25">
      <c r="A17" s="51" t="str">
        <f>IF(AND($B17&lt;&gt;"",Input!$C$1&lt;&gt;""),Input!$C$1,"")</f>
        <v/>
      </c>
      <c r="B17" s="50" t="str">
        <f>Input!$V19</f>
        <v/>
      </c>
      <c r="C17" s="51" t="str">
        <f>Input!$W19</f>
        <v/>
      </c>
      <c r="D17" s="51" t="str">
        <f>Input!$X19</f>
        <v/>
      </c>
      <c r="E17" s="50" t="str">
        <f>Input!$Y19</f>
        <v/>
      </c>
      <c r="F17" s="50" t="str">
        <f>Input!U19</f>
        <v/>
      </c>
      <c r="G17" s="50" t="str">
        <f>Input!T19</f>
        <v/>
      </c>
      <c r="H17" s="50" t="str">
        <f>Input!$AB19</f>
        <v/>
      </c>
      <c r="I17" s="50" t="str">
        <f>Input!$AA19</f>
        <v/>
      </c>
      <c r="J17" s="51" t="str">
        <f>IF(AND(B17&lt;&gt;"",Input!$C$1&lt;&gt;""),Input!$C$1,"")</f>
        <v/>
      </c>
    </row>
    <row r="18" spans="1:10" ht="15" x14ac:dyDescent="0.25">
      <c r="A18" s="51" t="str">
        <f>IF(AND($B18&lt;&gt;"",Input!$C$1&lt;&gt;""),Input!$C$1,"")</f>
        <v/>
      </c>
      <c r="B18" s="50" t="str">
        <f>Input!$V20</f>
        <v/>
      </c>
      <c r="C18" s="51" t="str">
        <f>Input!$W20</f>
        <v/>
      </c>
      <c r="D18" s="51" t="str">
        <f>Input!$X20</f>
        <v/>
      </c>
      <c r="E18" s="50" t="str">
        <f>Input!$Y20</f>
        <v/>
      </c>
      <c r="F18" s="50" t="str">
        <f>Input!U20</f>
        <v/>
      </c>
      <c r="G18" s="50" t="str">
        <f>Input!T20</f>
        <v/>
      </c>
      <c r="H18" s="50" t="str">
        <f>Input!$AB20</f>
        <v/>
      </c>
      <c r="I18" s="50" t="str">
        <f>Input!$AA20</f>
        <v/>
      </c>
      <c r="J18" s="51" t="str">
        <f>IF(AND(B18&lt;&gt;"",Input!$C$1&lt;&gt;""),Input!$C$1,"")</f>
        <v/>
      </c>
    </row>
    <row r="19" spans="1:10" ht="15" x14ac:dyDescent="0.25">
      <c r="A19" s="51" t="str">
        <f>IF(AND($B19&lt;&gt;"",Input!$C$1&lt;&gt;""),Input!$C$1,"")</f>
        <v/>
      </c>
      <c r="B19" s="50" t="str">
        <f>Input!$V21</f>
        <v/>
      </c>
      <c r="C19" s="51" t="str">
        <f>Input!$W21</f>
        <v/>
      </c>
      <c r="D19" s="51" t="str">
        <f>Input!$X21</f>
        <v/>
      </c>
      <c r="E19" s="50" t="str">
        <f>Input!$Y21</f>
        <v/>
      </c>
      <c r="F19" s="50" t="str">
        <f>Input!U21</f>
        <v/>
      </c>
      <c r="G19" s="50" t="str">
        <f>Input!T21</f>
        <v/>
      </c>
      <c r="H19" s="50" t="str">
        <f>Input!$AB21</f>
        <v/>
      </c>
      <c r="I19" s="50" t="str">
        <f>Input!$AA21</f>
        <v/>
      </c>
      <c r="J19" s="51" t="str">
        <f>IF(AND(B19&lt;&gt;"",Input!$C$1&lt;&gt;""),Input!$C$1,"")</f>
        <v/>
      </c>
    </row>
    <row r="20" spans="1:10" ht="15" x14ac:dyDescent="0.25">
      <c r="A20" s="51" t="str">
        <f>IF(AND($B20&lt;&gt;"",Input!$C$1&lt;&gt;""),Input!$C$1,"")</f>
        <v/>
      </c>
      <c r="B20" s="50" t="str">
        <f>Input!$V22</f>
        <v/>
      </c>
      <c r="C20" s="51" t="str">
        <f>Input!$W22</f>
        <v/>
      </c>
      <c r="D20" s="51" t="str">
        <f>Input!$X22</f>
        <v/>
      </c>
      <c r="E20" s="50" t="str">
        <f>Input!$Y22</f>
        <v/>
      </c>
      <c r="F20" s="50" t="str">
        <f>Input!U22</f>
        <v/>
      </c>
      <c r="G20" s="50" t="str">
        <f>Input!T22</f>
        <v/>
      </c>
      <c r="H20" s="50" t="str">
        <f>Input!$AB22</f>
        <v/>
      </c>
      <c r="I20" s="50" t="str">
        <f>Input!$AA22</f>
        <v/>
      </c>
      <c r="J20" s="51" t="str">
        <f>IF(AND(B20&lt;&gt;"",Input!$C$1&lt;&gt;""),Input!$C$1,"")</f>
        <v/>
      </c>
    </row>
    <row r="21" spans="1:10" x14ac:dyDescent="0.35">
      <c r="A21" s="51" t="str">
        <f>IF(AND($B21&lt;&gt;"",Input!$C$1&lt;&gt;""),Input!$C$1,"")</f>
        <v/>
      </c>
      <c r="B21" s="50" t="str">
        <f>Input!$V23</f>
        <v/>
      </c>
      <c r="C21" s="51" t="str">
        <f>Input!$W23</f>
        <v/>
      </c>
      <c r="D21" s="51" t="str">
        <f>Input!$X23</f>
        <v/>
      </c>
      <c r="E21" s="50" t="str">
        <f>Input!$Y23</f>
        <v/>
      </c>
      <c r="F21" s="50" t="str">
        <f>Input!U23</f>
        <v/>
      </c>
      <c r="G21" s="50" t="str">
        <f>Input!T23</f>
        <v/>
      </c>
      <c r="H21" s="50" t="str">
        <f>Input!$AB23</f>
        <v/>
      </c>
      <c r="I21" s="50" t="str">
        <f>Input!$AA23</f>
        <v/>
      </c>
      <c r="J21" s="51" t="str">
        <f>IF(AND(B21&lt;&gt;"",Input!$C$1&lt;&gt;""),Input!$C$1,"")</f>
        <v/>
      </c>
    </row>
    <row r="22" spans="1:10" x14ac:dyDescent="0.35">
      <c r="A22" s="51" t="str">
        <f>IF(AND($B22&lt;&gt;"",Input!$C$1&lt;&gt;""),Input!$C$1,"")</f>
        <v/>
      </c>
      <c r="B22" s="50" t="str">
        <f>Input!$V24</f>
        <v/>
      </c>
      <c r="C22" s="51" t="str">
        <f>Input!$W24</f>
        <v/>
      </c>
      <c r="D22" s="51" t="str">
        <f>Input!$X24</f>
        <v/>
      </c>
      <c r="E22" s="50" t="str">
        <f>Input!$Y24</f>
        <v/>
      </c>
      <c r="F22" s="50" t="str">
        <f>Input!U24</f>
        <v/>
      </c>
      <c r="G22" s="50" t="str">
        <f>Input!T24</f>
        <v/>
      </c>
      <c r="H22" s="50" t="str">
        <f>Input!$AB24</f>
        <v/>
      </c>
      <c r="I22" s="50" t="str">
        <f>Input!$AA24</f>
        <v/>
      </c>
      <c r="J22" s="51" t="str">
        <f>IF(AND(B22&lt;&gt;"",Input!$C$1&lt;&gt;""),Input!$C$1,"")</f>
        <v/>
      </c>
    </row>
    <row r="23" spans="1:10" x14ac:dyDescent="0.35">
      <c r="A23" s="51" t="str">
        <f>IF(AND($B23&lt;&gt;"",Input!$C$1&lt;&gt;""),Input!$C$1,"")</f>
        <v/>
      </c>
      <c r="B23" s="50" t="str">
        <f>Input!$V25</f>
        <v/>
      </c>
      <c r="C23" s="51" t="str">
        <f>Input!$W25</f>
        <v/>
      </c>
      <c r="D23" s="51" t="str">
        <f>Input!$X25</f>
        <v/>
      </c>
      <c r="E23" s="50" t="str">
        <f>Input!$Y25</f>
        <v/>
      </c>
      <c r="F23" s="50" t="str">
        <f>Input!U25</f>
        <v/>
      </c>
      <c r="G23" s="50" t="str">
        <f>Input!T25</f>
        <v/>
      </c>
      <c r="H23" s="50" t="str">
        <f>Input!$AB25</f>
        <v/>
      </c>
      <c r="I23" s="50" t="str">
        <f>Input!$AA25</f>
        <v/>
      </c>
      <c r="J23" s="51" t="str">
        <f>IF(AND(B23&lt;&gt;"",Input!$C$1&lt;&gt;""),Input!$C$1,"")</f>
        <v/>
      </c>
    </row>
    <row r="24" spans="1:10" x14ac:dyDescent="0.35">
      <c r="A24" s="51" t="str">
        <f>IF(AND($B24&lt;&gt;"",Input!$C$1&lt;&gt;""),Input!$C$1,"")</f>
        <v/>
      </c>
      <c r="B24" s="50" t="str">
        <f>Input!$V26</f>
        <v/>
      </c>
      <c r="C24" s="51" t="str">
        <f>Input!$W26</f>
        <v/>
      </c>
      <c r="D24" s="51" t="str">
        <f>Input!$X26</f>
        <v/>
      </c>
      <c r="E24" s="50" t="str">
        <f>Input!$Y26</f>
        <v/>
      </c>
      <c r="F24" s="50" t="str">
        <f>Input!U26</f>
        <v/>
      </c>
      <c r="G24" s="50" t="str">
        <f>Input!T26</f>
        <v/>
      </c>
      <c r="H24" s="50" t="str">
        <f>Input!$AB26</f>
        <v/>
      </c>
      <c r="I24" s="50" t="str">
        <f>Input!$AA26</f>
        <v/>
      </c>
      <c r="J24" s="51" t="str">
        <f>IF(AND(B24&lt;&gt;"",Input!$C$1&lt;&gt;""),Input!$C$1,"")</f>
        <v/>
      </c>
    </row>
    <row r="25" spans="1:10" x14ac:dyDescent="0.35">
      <c r="A25" s="51" t="str">
        <f>IF(AND($B25&lt;&gt;"",Input!$C$1&lt;&gt;""),Input!$C$1,"")</f>
        <v/>
      </c>
      <c r="B25" s="50" t="str">
        <f>Input!$V27</f>
        <v/>
      </c>
      <c r="C25" s="51" t="str">
        <f>Input!$W27</f>
        <v/>
      </c>
      <c r="D25" s="51" t="str">
        <f>Input!$X27</f>
        <v/>
      </c>
      <c r="E25" s="50" t="str">
        <f>Input!$Y27</f>
        <v/>
      </c>
      <c r="F25" s="50" t="str">
        <f>Input!U27</f>
        <v/>
      </c>
      <c r="G25" s="50" t="str">
        <f>Input!T27</f>
        <v/>
      </c>
      <c r="H25" s="50" t="str">
        <f>Input!$AB27</f>
        <v/>
      </c>
      <c r="I25" s="50" t="str">
        <f>Input!$AA27</f>
        <v/>
      </c>
      <c r="J25" s="51" t="str">
        <f>IF(AND(B25&lt;&gt;"",Input!$C$1&lt;&gt;""),Input!$C$1,"")</f>
        <v/>
      </c>
    </row>
    <row r="26" spans="1:10" x14ac:dyDescent="0.35">
      <c r="A26" s="51" t="str">
        <f>IF(AND($B26&lt;&gt;"",Input!$C$1&lt;&gt;""),Input!$C$1,"")</f>
        <v/>
      </c>
      <c r="B26" s="50" t="str">
        <f>Input!$V28</f>
        <v/>
      </c>
      <c r="C26" s="51" t="str">
        <f>Input!$W28</f>
        <v/>
      </c>
      <c r="D26" s="51" t="str">
        <f>Input!$X28</f>
        <v/>
      </c>
      <c r="E26" s="50" t="str">
        <f>Input!$Y28</f>
        <v/>
      </c>
      <c r="F26" s="50" t="str">
        <f>Input!U28</f>
        <v/>
      </c>
      <c r="G26" s="50" t="str">
        <f>Input!T28</f>
        <v/>
      </c>
      <c r="H26" s="50" t="str">
        <f>Input!$AB28</f>
        <v/>
      </c>
      <c r="I26" s="50" t="str">
        <f>Input!$AA28</f>
        <v/>
      </c>
      <c r="J26" s="51" t="str">
        <f>IF(AND(B26&lt;&gt;"",Input!$C$1&lt;&gt;""),Input!$C$1,"")</f>
        <v/>
      </c>
    </row>
    <row r="27" spans="1:10" x14ac:dyDescent="0.35">
      <c r="A27" s="51" t="str">
        <f>IF(AND($B27&lt;&gt;"",Input!$C$1&lt;&gt;""),Input!$C$1,"")</f>
        <v/>
      </c>
      <c r="B27" s="50" t="str">
        <f>Input!$V29</f>
        <v/>
      </c>
      <c r="C27" s="51" t="str">
        <f>Input!$W29</f>
        <v/>
      </c>
      <c r="D27" s="51" t="str">
        <f>Input!$X29</f>
        <v/>
      </c>
      <c r="E27" s="50" t="str">
        <f>Input!$Y29</f>
        <v/>
      </c>
      <c r="F27" s="50" t="str">
        <f>Input!U29</f>
        <v/>
      </c>
      <c r="G27" s="50" t="str">
        <f>Input!T29</f>
        <v/>
      </c>
      <c r="H27" s="50" t="str">
        <f>Input!$AB29</f>
        <v/>
      </c>
      <c r="I27" s="50" t="str">
        <f>Input!$AA29</f>
        <v/>
      </c>
      <c r="J27" s="51" t="str">
        <f>IF(AND(B27&lt;&gt;"",Input!$C$1&lt;&gt;""),Input!$C$1,"")</f>
        <v/>
      </c>
    </row>
    <row r="28" spans="1:10" x14ac:dyDescent="0.35">
      <c r="A28" s="51" t="str">
        <f>IF(AND($B28&lt;&gt;"",Input!$C$1&lt;&gt;""),Input!$C$1,"")</f>
        <v/>
      </c>
      <c r="B28" s="50" t="str">
        <f>Input!$V30</f>
        <v/>
      </c>
      <c r="C28" s="51" t="str">
        <f>Input!$W30</f>
        <v/>
      </c>
      <c r="D28" s="51" t="str">
        <f>Input!$X30</f>
        <v/>
      </c>
      <c r="E28" s="50" t="str">
        <f>Input!$Y30</f>
        <v/>
      </c>
      <c r="F28" s="50" t="str">
        <f>Input!U30</f>
        <v/>
      </c>
      <c r="G28" s="50" t="str">
        <f>Input!T30</f>
        <v/>
      </c>
      <c r="H28" s="50" t="str">
        <f>Input!$AB30</f>
        <v/>
      </c>
      <c r="I28" s="50" t="str">
        <f>Input!$AA30</f>
        <v/>
      </c>
      <c r="J28" s="51" t="str">
        <f>IF(AND(B28&lt;&gt;"",Input!$C$1&lt;&gt;""),Input!$C$1,"")</f>
        <v/>
      </c>
    </row>
    <row r="29" spans="1:10" x14ac:dyDescent="0.35">
      <c r="A29" s="51" t="str">
        <f>IF(AND($B29&lt;&gt;"",Input!$C$1&lt;&gt;""),Input!$C$1,"")</f>
        <v/>
      </c>
      <c r="B29" s="50" t="str">
        <f>Input!$V31</f>
        <v/>
      </c>
      <c r="C29" s="51" t="str">
        <f>Input!$W31</f>
        <v/>
      </c>
      <c r="D29" s="51" t="str">
        <f>Input!$X31</f>
        <v/>
      </c>
      <c r="E29" s="50" t="str">
        <f>Input!$Y31</f>
        <v/>
      </c>
      <c r="F29" s="50" t="str">
        <f>Input!U31</f>
        <v/>
      </c>
      <c r="G29" s="50" t="str">
        <f>Input!T31</f>
        <v/>
      </c>
      <c r="H29" s="50" t="str">
        <f>Input!$AB31</f>
        <v/>
      </c>
      <c r="I29" s="50" t="str">
        <f>Input!$AA31</f>
        <v/>
      </c>
      <c r="J29" s="51" t="str">
        <f>IF(AND(B29&lt;&gt;"",Input!$C$1&lt;&gt;""),Input!$C$1,"")</f>
        <v/>
      </c>
    </row>
    <row r="30" spans="1:10" x14ac:dyDescent="0.35">
      <c r="A30" s="51" t="str">
        <f>IF(AND($B30&lt;&gt;"",Input!$C$1&lt;&gt;""),Input!$C$1,"")</f>
        <v/>
      </c>
      <c r="B30" s="50" t="str">
        <f>Input!$V32</f>
        <v/>
      </c>
      <c r="C30" s="51" t="str">
        <f>Input!$W32</f>
        <v/>
      </c>
      <c r="D30" s="51" t="str">
        <f>Input!$X32</f>
        <v/>
      </c>
      <c r="E30" s="50" t="str">
        <f>Input!$Y32</f>
        <v/>
      </c>
      <c r="F30" s="50" t="str">
        <f>Input!U32</f>
        <v/>
      </c>
      <c r="G30" s="50" t="str">
        <f>Input!T32</f>
        <v/>
      </c>
      <c r="H30" s="50" t="str">
        <f>Input!$AB32</f>
        <v/>
      </c>
      <c r="I30" s="50" t="str">
        <f>Input!$AA32</f>
        <v/>
      </c>
      <c r="J30" s="51" t="str">
        <f>IF(AND(B30&lt;&gt;"",Input!$C$1&lt;&gt;""),Input!$C$1,"")</f>
        <v/>
      </c>
    </row>
    <row r="31" spans="1:10" x14ac:dyDescent="0.35">
      <c r="A31" s="51" t="str">
        <f>IF(AND($B31&lt;&gt;"",Input!$C$1&lt;&gt;""),Input!$C$1,"")</f>
        <v/>
      </c>
      <c r="B31" s="50" t="str">
        <f>Input!$V33</f>
        <v/>
      </c>
      <c r="C31" s="51" t="str">
        <f>Input!$W33</f>
        <v/>
      </c>
      <c r="D31" s="51" t="str">
        <f>Input!$X33</f>
        <v/>
      </c>
      <c r="E31" s="50" t="str">
        <f>Input!$Y33</f>
        <v/>
      </c>
      <c r="F31" s="50" t="str">
        <f>Input!U33</f>
        <v/>
      </c>
      <c r="G31" s="50" t="str">
        <f>Input!T33</f>
        <v/>
      </c>
      <c r="H31" s="50" t="str">
        <f>Input!$AB33</f>
        <v/>
      </c>
      <c r="I31" s="50" t="str">
        <f>Input!$AA33</f>
        <v/>
      </c>
      <c r="J31" s="51" t="str">
        <f>IF(AND(B31&lt;&gt;"",Input!$C$1&lt;&gt;""),Input!$C$1,"")</f>
        <v/>
      </c>
    </row>
    <row r="32" spans="1:10" x14ac:dyDescent="0.35">
      <c r="A32" s="51" t="str">
        <f>IF(AND($B32&lt;&gt;"",Input!$C$1&lt;&gt;""),Input!$C$1,"")</f>
        <v/>
      </c>
      <c r="B32" s="50" t="str">
        <f>Input!$V34</f>
        <v/>
      </c>
      <c r="C32" s="51" t="str">
        <f>Input!$W34</f>
        <v/>
      </c>
      <c r="D32" s="51" t="str">
        <f>Input!$X34</f>
        <v/>
      </c>
      <c r="E32" s="50" t="str">
        <f>Input!$Y34</f>
        <v/>
      </c>
      <c r="F32" s="50" t="str">
        <f>Input!U34</f>
        <v/>
      </c>
      <c r="G32" s="50" t="str">
        <f>Input!T34</f>
        <v/>
      </c>
      <c r="H32" s="50" t="str">
        <f>Input!$AB34</f>
        <v/>
      </c>
      <c r="I32" s="50" t="str">
        <f>Input!$AA34</f>
        <v/>
      </c>
      <c r="J32" s="51" t="str">
        <f>IF(AND(B32&lt;&gt;"",Input!$C$1&lt;&gt;""),Input!$C$1,"")</f>
        <v/>
      </c>
    </row>
    <row r="33" spans="1:10" x14ac:dyDescent="0.35">
      <c r="A33" s="51" t="str">
        <f>IF(AND($B33&lt;&gt;"",Input!$C$1&lt;&gt;""),Input!$C$1,"")</f>
        <v/>
      </c>
      <c r="B33" s="50" t="str">
        <f>Input!$V35</f>
        <v/>
      </c>
      <c r="C33" s="51" t="str">
        <f>Input!$W35</f>
        <v/>
      </c>
      <c r="D33" s="51" t="str">
        <f>Input!$X35</f>
        <v/>
      </c>
      <c r="E33" s="50" t="str">
        <f>Input!$Y35</f>
        <v/>
      </c>
      <c r="F33" s="50" t="str">
        <f>Input!U35</f>
        <v/>
      </c>
      <c r="G33" s="50" t="str">
        <f>Input!T35</f>
        <v/>
      </c>
      <c r="H33" s="50" t="str">
        <f>Input!$AB35</f>
        <v/>
      </c>
      <c r="I33" s="50" t="str">
        <f>Input!$AA35</f>
        <v/>
      </c>
      <c r="J33" s="51" t="str">
        <f>IF(AND(B33&lt;&gt;"",Input!$C$1&lt;&gt;""),Input!$C$1,"")</f>
        <v/>
      </c>
    </row>
    <row r="34" spans="1:10" x14ac:dyDescent="0.35">
      <c r="A34" s="51" t="str">
        <f>IF(AND($B34&lt;&gt;"",Input!$C$1&lt;&gt;""),Input!$C$1,"")</f>
        <v/>
      </c>
      <c r="B34" s="50" t="str">
        <f>Input!$V36</f>
        <v/>
      </c>
      <c r="C34" s="51" t="str">
        <f>Input!$W36</f>
        <v/>
      </c>
      <c r="D34" s="51" t="str">
        <f>Input!$X36</f>
        <v/>
      </c>
      <c r="E34" s="50" t="str">
        <f>Input!$Y36</f>
        <v/>
      </c>
      <c r="F34" s="50" t="str">
        <f>Input!U36</f>
        <v/>
      </c>
      <c r="G34" s="50" t="str">
        <f>Input!T36</f>
        <v/>
      </c>
      <c r="H34" s="50" t="str">
        <f>Input!$AB36</f>
        <v/>
      </c>
      <c r="I34" s="50" t="str">
        <f>Input!$AA36</f>
        <v/>
      </c>
      <c r="J34" s="51" t="str">
        <f>IF(AND(B34&lt;&gt;"",Input!$C$1&lt;&gt;""),Input!$C$1,"")</f>
        <v/>
      </c>
    </row>
    <row r="35" spans="1:10" x14ac:dyDescent="0.35">
      <c r="A35" s="51" t="str">
        <f>IF(AND($B35&lt;&gt;"",Input!$C$1&lt;&gt;""),Input!$C$1,"")</f>
        <v/>
      </c>
      <c r="B35" s="50" t="str">
        <f>Input!$V37</f>
        <v/>
      </c>
      <c r="C35" s="51" t="str">
        <f>Input!$W37</f>
        <v/>
      </c>
      <c r="D35" s="51" t="str">
        <f>Input!$X37</f>
        <v/>
      </c>
      <c r="E35" s="50" t="str">
        <f>Input!$Y37</f>
        <v/>
      </c>
      <c r="F35" s="50" t="str">
        <f>Input!U37</f>
        <v/>
      </c>
      <c r="G35" s="50" t="str">
        <f>Input!T37</f>
        <v/>
      </c>
      <c r="H35" s="50" t="str">
        <f>Input!$AB37</f>
        <v/>
      </c>
      <c r="I35" s="50" t="str">
        <f>Input!$AA37</f>
        <v/>
      </c>
      <c r="J35" s="51" t="str">
        <f>IF(AND(B35&lt;&gt;"",Input!$C$1&lt;&gt;""),Input!$C$1,"")</f>
        <v/>
      </c>
    </row>
    <row r="36" spans="1:10" x14ac:dyDescent="0.35">
      <c r="A36" s="51" t="str">
        <f>IF(AND($B36&lt;&gt;"",Input!$C$1&lt;&gt;""),Input!$C$1,"")</f>
        <v/>
      </c>
      <c r="B36" s="50" t="str">
        <f>Input!$V38</f>
        <v/>
      </c>
      <c r="C36" s="51" t="str">
        <f>Input!$W38</f>
        <v/>
      </c>
      <c r="D36" s="51" t="str">
        <f>Input!$X38</f>
        <v/>
      </c>
      <c r="E36" s="50" t="str">
        <f>Input!$Y38</f>
        <v/>
      </c>
      <c r="F36" s="50" t="str">
        <f>Input!U38</f>
        <v/>
      </c>
      <c r="G36" s="50" t="str">
        <f>Input!T38</f>
        <v/>
      </c>
      <c r="H36" s="50" t="str">
        <f>Input!$AB38</f>
        <v/>
      </c>
      <c r="I36" s="50" t="str">
        <f>Input!$AA38</f>
        <v/>
      </c>
      <c r="J36" s="51" t="str">
        <f>IF(AND(B36&lt;&gt;"",Input!$C$1&lt;&gt;""),Input!$C$1,"")</f>
        <v/>
      </c>
    </row>
    <row r="37" spans="1:10" x14ac:dyDescent="0.35">
      <c r="A37" s="51" t="str">
        <f>IF(AND($B37&lt;&gt;"",Input!$C$1&lt;&gt;""),Input!$C$1,"")</f>
        <v/>
      </c>
      <c r="B37" s="50" t="str">
        <f>Input!$V39</f>
        <v/>
      </c>
      <c r="C37" s="51" t="str">
        <f>Input!$W39</f>
        <v/>
      </c>
      <c r="D37" s="51" t="str">
        <f>Input!$X39</f>
        <v/>
      </c>
      <c r="E37" s="50" t="str">
        <f>Input!$Y39</f>
        <v/>
      </c>
      <c r="F37" s="50" t="str">
        <f>Input!U39</f>
        <v/>
      </c>
      <c r="G37" s="50" t="str">
        <f>Input!T39</f>
        <v/>
      </c>
      <c r="H37" s="50" t="str">
        <f>Input!$AB39</f>
        <v/>
      </c>
      <c r="I37" s="50" t="str">
        <f>Input!$AA39</f>
        <v/>
      </c>
      <c r="J37" s="51" t="str">
        <f>IF(AND(B37&lt;&gt;"",Input!$C$1&lt;&gt;""),Input!$C$1,"")</f>
        <v/>
      </c>
    </row>
    <row r="38" spans="1:10" x14ac:dyDescent="0.35">
      <c r="A38" s="51" t="str">
        <f>IF(AND($B38&lt;&gt;"",Input!$C$1&lt;&gt;""),Input!$C$1,"")</f>
        <v/>
      </c>
      <c r="B38" s="50" t="str">
        <f>Input!$V40</f>
        <v/>
      </c>
      <c r="C38" s="51" t="str">
        <f>Input!$W40</f>
        <v/>
      </c>
      <c r="D38" s="51" t="str">
        <f>Input!$X40</f>
        <v/>
      </c>
      <c r="E38" s="50" t="str">
        <f>Input!$Y40</f>
        <v/>
      </c>
      <c r="F38" s="50" t="str">
        <f>Input!U40</f>
        <v/>
      </c>
      <c r="G38" s="50" t="str">
        <f>Input!T40</f>
        <v/>
      </c>
      <c r="H38" s="50" t="str">
        <f>Input!$AB40</f>
        <v/>
      </c>
      <c r="I38" s="50" t="str">
        <f>Input!$AA40</f>
        <v/>
      </c>
      <c r="J38" s="51" t="str">
        <f>IF(AND(B38&lt;&gt;"",Input!$C$1&lt;&gt;""),Input!$C$1,"")</f>
        <v/>
      </c>
    </row>
    <row r="39" spans="1:10" x14ac:dyDescent="0.35">
      <c r="A39" s="51" t="str">
        <f>IF(AND($B39&lt;&gt;"",Input!$C$1&lt;&gt;""),Input!$C$1,"")</f>
        <v/>
      </c>
      <c r="B39" s="50" t="str">
        <f>Input!$V41</f>
        <v/>
      </c>
      <c r="C39" s="51" t="str">
        <f>Input!$W41</f>
        <v/>
      </c>
      <c r="D39" s="51" t="str">
        <f>Input!$X41</f>
        <v/>
      </c>
      <c r="E39" s="50" t="str">
        <f>Input!$Y41</f>
        <v/>
      </c>
      <c r="F39" s="50" t="str">
        <f>Input!U41</f>
        <v/>
      </c>
      <c r="G39" s="50" t="str">
        <f>Input!T41</f>
        <v/>
      </c>
      <c r="H39" s="50" t="str">
        <f>Input!$AB41</f>
        <v/>
      </c>
      <c r="I39" s="50" t="str">
        <f>Input!$AA41</f>
        <v/>
      </c>
      <c r="J39" s="51" t="str">
        <f>IF(AND(B39&lt;&gt;"",Input!$C$1&lt;&gt;""),Input!$C$1,"")</f>
        <v/>
      </c>
    </row>
    <row r="40" spans="1:10" x14ac:dyDescent="0.35">
      <c r="A40" s="51" t="str">
        <f>IF(AND($B40&lt;&gt;"",Input!$C$1&lt;&gt;""),Input!$C$1,"")</f>
        <v/>
      </c>
      <c r="B40" s="50" t="str">
        <f>Input!$V42</f>
        <v/>
      </c>
      <c r="C40" s="51" t="str">
        <f>Input!$W42</f>
        <v/>
      </c>
      <c r="D40" s="51" t="str">
        <f>Input!$X42</f>
        <v/>
      </c>
      <c r="E40" s="50" t="str">
        <f>Input!$Y42</f>
        <v/>
      </c>
      <c r="F40" s="50" t="str">
        <f>Input!U42</f>
        <v/>
      </c>
      <c r="G40" s="50" t="str">
        <f>Input!T42</f>
        <v/>
      </c>
      <c r="H40" s="50" t="str">
        <f>Input!$AB42</f>
        <v/>
      </c>
      <c r="I40" s="50" t="str">
        <f>Input!$AA42</f>
        <v/>
      </c>
      <c r="J40" s="51" t="str">
        <f>IF(AND(B40&lt;&gt;"",Input!$C$1&lt;&gt;""),Input!$C$1,"")</f>
        <v/>
      </c>
    </row>
    <row r="41" spans="1:10" x14ac:dyDescent="0.35">
      <c r="A41" s="51" t="str">
        <f>IF(AND($B41&lt;&gt;"",Input!$C$1&lt;&gt;""),Input!$C$1,"")</f>
        <v/>
      </c>
      <c r="B41" s="50" t="str">
        <f>Input!$V43</f>
        <v/>
      </c>
      <c r="C41" s="51" t="str">
        <f>Input!$W43</f>
        <v/>
      </c>
      <c r="D41" s="51" t="str">
        <f>Input!$X43</f>
        <v/>
      </c>
      <c r="E41" s="50" t="str">
        <f>Input!$Y43</f>
        <v/>
      </c>
      <c r="F41" s="50" t="str">
        <f>Input!U43</f>
        <v/>
      </c>
      <c r="G41" s="50" t="str">
        <f>Input!T43</f>
        <v/>
      </c>
      <c r="H41" s="50" t="str">
        <f>Input!$AB43</f>
        <v/>
      </c>
      <c r="I41" s="50" t="str">
        <f>Input!$AA43</f>
        <v/>
      </c>
      <c r="J41" s="51" t="str">
        <f>IF(AND(B41&lt;&gt;"",Input!$C$1&lt;&gt;""),Input!$C$1,"")</f>
        <v/>
      </c>
    </row>
    <row r="42" spans="1:10" x14ac:dyDescent="0.35">
      <c r="A42" s="51" t="str">
        <f>IF(AND($B42&lt;&gt;"",Input!$C$1&lt;&gt;""),Input!$C$1,"")</f>
        <v/>
      </c>
      <c r="B42" s="50" t="str">
        <f>Input!$V44</f>
        <v/>
      </c>
      <c r="C42" s="51" t="str">
        <f>Input!$W44</f>
        <v/>
      </c>
      <c r="D42" s="51" t="str">
        <f>Input!$X44</f>
        <v/>
      </c>
      <c r="E42" s="50" t="str">
        <f>Input!$Y44</f>
        <v/>
      </c>
      <c r="F42" s="50" t="str">
        <f>Input!U44</f>
        <v/>
      </c>
      <c r="G42" s="50" t="str">
        <f>Input!T44</f>
        <v/>
      </c>
      <c r="H42" s="50" t="str">
        <f>Input!$AB44</f>
        <v/>
      </c>
      <c r="I42" s="50" t="str">
        <f>Input!$AA44</f>
        <v/>
      </c>
      <c r="J42" s="51" t="str">
        <f>IF(AND(B42&lt;&gt;"",Input!$C$1&lt;&gt;""),Input!$C$1,"")</f>
        <v/>
      </c>
    </row>
    <row r="43" spans="1:10" x14ac:dyDescent="0.35">
      <c r="A43" s="51" t="str">
        <f>IF(AND($B43&lt;&gt;"",Input!$C$1&lt;&gt;""),Input!$C$1,"")</f>
        <v/>
      </c>
      <c r="B43" s="50" t="str">
        <f>Input!$V45</f>
        <v/>
      </c>
      <c r="C43" s="51" t="str">
        <f>Input!$W45</f>
        <v/>
      </c>
      <c r="D43" s="51" t="str">
        <f>Input!$X45</f>
        <v/>
      </c>
      <c r="E43" s="50" t="str">
        <f>Input!$Y45</f>
        <v/>
      </c>
      <c r="F43" s="50" t="str">
        <f>Input!U45</f>
        <v/>
      </c>
      <c r="G43" s="50" t="str">
        <f>Input!T45</f>
        <v/>
      </c>
      <c r="H43" s="50" t="str">
        <f>Input!$AB45</f>
        <v/>
      </c>
      <c r="I43" s="50" t="str">
        <f>Input!$AA45</f>
        <v/>
      </c>
      <c r="J43" s="51" t="str">
        <f>IF(AND(B43&lt;&gt;"",Input!$C$1&lt;&gt;""),Input!$C$1,"")</f>
        <v/>
      </c>
    </row>
    <row r="44" spans="1:10" x14ac:dyDescent="0.35">
      <c r="A44" s="51" t="str">
        <f>IF(AND($B44&lt;&gt;"",Input!$C$1&lt;&gt;""),Input!$C$1,"")</f>
        <v/>
      </c>
      <c r="B44" s="50" t="str">
        <f>Input!$V46</f>
        <v/>
      </c>
      <c r="C44" s="51" t="str">
        <f>Input!$W46</f>
        <v/>
      </c>
      <c r="D44" s="51" t="str">
        <f>Input!$X46</f>
        <v/>
      </c>
      <c r="E44" s="50" t="str">
        <f>Input!$Y46</f>
        <v/>
      </c>
      <c r="F44" s="50" t="str">
        <f>Input!U46</f>
        <v/>
      </c>
      <c r="G44" s="50" t="str">
        <f>Input!T46</f>
        <v/>
      </c>
      <c r="H44" s="50" t="str">
        <f>Input!$AB46</f>
        <v/>
      </c>
      <c r="I44" s="50" t="str">
        <f>Input!$AA46</f>
        <v/>
      </c>
      <c r="J44" s="51" t="str">
        <f>IF(AND(B44&lt;&gt;"",Input!$C$1&lt;&gt;""),Input!$C$1,"")</f>
        <v/>
      </c>
    </row>
    <row r="45" spans="1:10" x14ac:dyDescent="0.35">
      <c r="A45" s="51" t="str">
        <f>IF(AND($B45&lt;&gt;"",Input!$C$1&lt;&gt;""),Input!$C$1,"")</f>
        <v/>
      </c>
      <c r="B45" s="50" t="str">
        <f>Input!$V47</f>
        <v/>
      </c>
      <c r="C45" s="51" t="str">
        <f>Input!$W47</f>
        <v/>
      </c>
      <c r="D45" s="51" t="str">
        <f>Input!$X47</f>
        <v/>
      </c>
      <c r="E45" s="50" t="str">
        <f>Input!$Y47</f>
        <v/>
      </c>
      <c r="F45" s="50" t="str">
        <f>Input!U47</f>
        <v/>
      </c>
      <c r="G45" s="50" t="str">
        <f>Input!T47</f>
        <v/>
      </c>
      <c r="H45" s="50" t="str">
        <f>Input!$AB47</f>
        <v/>
      </c>
      <c r="I45" s="50" t="str">
        <f>Input!$AA47</f>
        <v/>
      </c>
      <c r="J45" s="51" t="str">
        <f>IF(AND(B45&lt;&gt;"",Input!$C$1&lt;&gt;""),Input!$C$1,"")</f>
        <v/>
      </c>
    </row>
    <row r="46" spans="1:10" x14ac:dyDescent="0.35">
      <c r="A46" s="51" t="str">
        <f>IF(AND($B46&lt;&gt;"",Input!$C$1&lt;&gt;""),Input!$C$1,"")</f>
        <v/>
      </c>
      <c r="B46" s="50" t="str">
        <f>Input!$V48</f>
        <v/>
      </c>
      <c r="C46" s="51" t="str">
        <f>Input!$W48</f>
        <v/>
      </c>
      <c r="D46" s="51" t="str">
        <f>Input!$X48</f>
        <v/>
      </c>
      <c r="E46" s="50" t="str">
        <f>Input!$Y48</f>
        <v/>
      </c>
      <c r="F46" s="50" t="str">
        <f>Input!U48</f>
        <v/>
      </c>
      <c r="G46" s="50" t="str">
        <f>Input!T48</f>
        <v/>
      </c>
      <c r="H46" s="50" t="str">
        <f>Input!$AB48</f>
        <v/>
      </c>
      <c r="I46" s="50" t="str">
        <f>Input!$AA48</f>
        <v/>
      </c>
      <c r="J46" s="51" t="str">
        <f>IF(AND(B46&lt;&gt;"",Input!$C$1&lt;&gt;""),Input!$C$1,"")</f>
        <v/>
      </c>
    </row>
    <row r="47" spans="1:10" x14ac:dyDescent="0.35">
      <c r="A47" s="51" t="str">
        <f>IF(AND($B47&lt;&gt;"",Input!$C$1&lt;&gt;""),Input!$C$1,"")</f>
        <v/>
      </c>
      <c r="B47" s="50" t="str">
        <f>Input!$V49</f>
        <v/>
      </c>
      <c r="C47" s="51" t="str">
        <f>Input!$W49</f>
        <v/>
      </c>
      <c r="D47" s="51" t="str">
        <f>Input!$X49</f>
        <v/>
      </c>
      <c r="E47" s="50" t="str">
        <f>Input!$Y49</f>
        <v/>
      </c>
      <c r="F47" s="50" t="str">
        <f>Input!U49</f>
        <v/>
      </c>
      <c r="G47" s="50" t="str">
        <f>Input!T49</f>
        <v/>
      </c>
      <c r="H47" s="50" t="str">
        <f>Input!$AB49</f>
        <v/>
      </c>
      <c r="I47" s="50" t="str">
        <f>Input!$AA49</f>
        <v/>
      </c>
      <c r="J47" s="51" t="str">
        <f>IF(AND(B47&lt;&gt;"",Input!$C$1&lt;&gt;""),Input!$C$1,"")</f>
        <v/>
      </c>
    </row>
    <row r="48" spans="1:10" x14ac:dyDescent="0.35">
      <c r="A48" s="51" t="str">
        <f>IF(AND($B48&lt;&gt;"",Input!$C$1&lt;&gt;""),Input!$C$1,"")</f>
        <v/>
      </c>
      <c r="B48" s="50" t="str">
        <f>Input!$V50</f>
        <v/>
      </c>
      <c r="C48" s="51" t="str">
        <f>Input!$W50</f>
        <v/>
      </c>
      <c r="D48" s="51" t="str">
        <f>Input!$X50</f>
        <v/>
      </c>
      <c r="E48" s="50" t="str">
        <f>Input!$Y50</f>
        <v/>
      </c>
      <c r="F48" s="50" t="str">
        <f>Input!U50</f>
        <v/>
      </c>
      <c r="G48" s="50" t="str">
        <f>Input!T50</f>
        <v/>
      </c>
      <c r="H48" s="50" t="str">
        <f>Input!$AB50</f>
        <v/>
      </c>
      <c r="I48" s="50" t="str">
        <f>Input!$AA50</f>
        <v/>
      </c>
      <c r="J48" s="51" t="str">
        <f>IF(AND(B48&lt;&gt;"",Input!$C$1&lt;&gt;""),Input!$C$1,"")</f>
        <v/>
      </c>
    </row>
    <row r="49" spans="1:10" x14ac:dyDescent="0.35">
      <c r="A49" s="51" t="str">
        <f>IF(AND($B49&lt;&gt;"",Input!$C$1&lt;&gt;""),Input!$C$1,"")</f>
        <v/>
      </c>
      <c r="B49" s="50" t="str">
        <f>Input!$V51</f>
        <v/>
      </c>
      <c r="C49" s="51" t="str">
        <f>Input!$W51</f>
        <v/>
      </c>
      <c r="D49" s="51" t="str">
        <f>Input!$X51</f>
        <v/>
      </c>
      <c r="E49" s="50" t="str">
        <f>Input!$Y51</f>
        <v/>
      </c>
      <c r="F49" s="50" t="str">
        <f>Input!U51</f>
        <v/>
      </c>
      <c r="G49" s="50" t="str">
        <f>Input!T51</f>
        <v/>
      </c>
      <c r="H49" s="50" t="str">
        <f>Input!$AB51</f>
        <v/>
      </c>
      <c r="I49" s="50" t="str">
        <f>Input!$AA51</f>
        <v/>
      </c>
      <c r="J49" s="51" t="str">
        <f>IF(AND(B49&lt;&gt;"",Input!$C$1&lt;&gt;""),Input!$C$1,"")</f>
        <v/>
      </c>
    </row>
    <row r="50" spans="1:10" x14ac:dyDescent="0.35">
      <c r="A50" s="51" t="str">
        <f>IF(AND($B50&lt;&gt;"",Input!$C$1&lt;&gt;""),Input!$C$1,"")</f>
        <v/>
      </c>
      <c r="B50" s="50" t="str">
        <f>Input!$V52</f>
        <v/>
      </c>
      <c r="C50" s="51" t="str">
        <f>Input!$W52</f>
        <v/>
      </c>
      <c r="D50" s="51" t="str">
        <f>Input!$X52</f>
        <v/>
      </c>
      <c r="E50" s="50" t="str">
        <f>Input!$Y52</f>
        <v/>
      </c>
      <c r="F50" s="50" t="str">
        <f>Input!U52</f>
        <v/>
      </c>
      <c r="G50" s="50" t="str">
        <f>Input!T52</f>
        <v/>
      </c>
      <c r="H50" s="50" t="str">
        <f>Input!$AB52</f>
        <v/>
      </c>
      <c r="I50" s="50" t="str">
        <f>Input!$AA52</f>
        <v/>
      </c>
      <c r="J50" s="51" t="str">
        <f>IF(AND(B50&lt;&gt;"",Input!$C$1&lt;&gt;""),Input!$C$1,"")</f>
        <v/>
      </c>
    </row>
    <row r="51" spans="1:10" x14ac:dyDescent="0.35">
      <c r="A51" s="51" t="str">
        <f>IF(AND($B51&lt;&gt;"",Input!$C$1&lt;&gt;""),Input!$C$1,"")</f>
        <v/>
      </c>
      <c r="B51" s="50" t="str">
        <f>Input!$V53</f>
        <v/>
      </c>
      <c r="C51" s="51" t="str">
        <f>Input!$W53</f>
        <v/>
      </c>
      <c r="D51" s="51" t="str">
        <f>Input!$X53</f>
        <v/>
      </c>
      <c r="E51" s="50" t="str">
        <f>Input!$Y53</f>
        <v/>
      </c>
      <c r="F51" s="50" t="str">
        <f>Input!U53</f>
        <v/>
      </c>
      <c r="G51" s="50" t="str">
        <f>Input!T53</f>
        <v/>
      </c>
      <c r="H51" s="50" t="str">
        <f>Input!$AB53</f>
        <v/>
      </c>
      <c r="I51" s="50" t="str">
        <f>Input!$AA53</f>
        <v/>
      </c>
      <c r="J51" s="51" t="str">
        <f>IF(AND(B51&lt;&gt;"",Input!$C$1&lt;&gt;""),Input!$C$1,"")</f>
        <v/>
      </c>
    </row>
    <row r="52" spans="1:10" x14ac:dyDescent="0.35">
      <c r="A52" s="51" t="str">
        <f>IF(AND($B52&lt;&gt;"",Input!$C$1&lt;&gt;""),Input!$C$1,"")</f>
        <v/>
      </c>
      <c r="B52" s="50" t="str">
        <f>Input!$V54</f>
        <v/>
      </c>
      <c r="C52" s="51" t="str">
        <f>Input!$W54</f>
        <v/>
      </c>
      <c r="D52" s="51" t="str">
        <f>Input!$X54</f>
        <v/>
      </c>
      <c r="E52" s="50" t="str">
        <f>Input!$Y54</f>
        <v/>
      </c>
      <c r="F52" s="50" t="str">
        <f>Input!U54</f>
        <v/>
      </c>
      <c r="G52" s="50" t="str">
        <f>Input!T54</f>
        <v/>
      </c>
      <c r="H52" s="50" t="str">
        <f>Input!$AB54</f>
        <v/>
      </c>
      <c r="I52" s="50" t="str">
        <f>Input!$AA54</f>
        <v/>
      </c>
      <c r="J52" s="51" t="str">
        <f>IF(AND(B52&lt;&gt;"",Input!$C$1&lt;&gt;""),Input!$C$1,"")</f>
        <v/>
      </c>
    </row>
    <row r="53" spans="1:10" x14ac:dyDescent="0.35">
      <c r="A53" s="51" t="str">
        <f>IF(AND($B53&lt;&gt;"",Input!$C$1&lt;&gt;""),Input!$C$1,"")</f>
        <v/>
      </c>
      <c r="B53" s="50" t="str">
        <f>Input!$V55</f>
        <v/>
      </c>
      <c r="C53" s="51" t="str">
        <f>Input!$W55</f>
        <v/>
      </c>
      <c r="D53" s="51" t="str">
        <f>Input!$X55</f>
        <v/>
      </c>
      <c r="E53" s="50" t="str">
        <f>Input!$Y55</f>
        <v/>
      </c>
      <c r="F53" s="50" t="str">
        <f>Input!U55</f>
        <v/>
      </c>
      <c r="G53" s="50" t="str">
        <f>Input!T55</f>
        <v/>
      </c>
      <c r="H53" s="50" t="str">
        <f>Input!$AB55</f>
        <v/>
      </c>
      <c r="I53" s="50" t="str">
        <f>Input!$AA55</f>
        <v/>
      </c>
      <c r="J53" s="51" t="str">
        <f>IF(AND(B53&lt;&gt;"",Input!$C$1&lt;&gt;""),Input!$C$1,"")</f>
        <v/>
      </c>
    </row>
    <row r="54" spans="1:10" x14ac:dyDescent="0.35">
      <c r="A54" s="51" t="str">
        <f>IF(AND($B54&lt;&gt;"",Input!$C$1&lt;&gt;""),Input!$C$1,"")</f>
        <v/>
      </c>
      <c r="B54" s="50" t="str">
        <f>Input!$V56</f>
        <v/>
      </c>
      <c r="C54" s="51" t="str">
        <f>Input!$W56</f>
        <v/>
      </c>
      <c r="D54" s="51" t="str">
        <f>Input!$X56</f>
        <v/>
      </c>
      <c r="E54" s="50" t="str">
        <f>Input!$Y56</f>
        <v/>
      </c>
      <c r="F54" s="50" t="str">
        <f>Input!U56</f>
        <v/>
      </c>
      <c r="G54" s="50" t="str">
        <f>Input!T56</f>
        <v/>
      </c>
      <c r="H54" s="50" t="str">
        <f>Input!$AB56</f>
        <v/>
      </c>
      <c r="I54" s="50" t="str">
        <f>Input!$AA56</f>
        <v/>
      </c>
      <c r="J54" s="51" t="str">
        <f>IF(AND(B54&lt;&gt;"",Input!$C$1&lt;&gt;""),Input!$C$1,"")</f>
        <v/>
      </c>
    </row>
    <row r="55" spans="1:10" x14ac:dyDescent="0.35">
      <c r="A55" s="51" t="str">
        <f>IF(AND($B55&lt;&gt;"",Input!$C$1&lt;&gt;""),Input!$C$1,"")</f>
        <v/>
      </c>
      <c r="B55" s="50" t="str">
        <f>Input!$V57</f>
        <v/>
      </c>
      <c r="C55" s="51" t="str">
        <f>Input!$W57</f>
        <v/>
      </c>
      <c r="D55" s="51" t="str">
        <f>Input!$X57</f>
        <v/>
      </c>
      <c r="E55" s="50" t="str">
        <f>Input!$Y57</f>
        <v/>
      </c>
      <c r="F55" s="50" t="str">
        <f>Input!U57</f>
        <v/>
      </c>
      <c r="G55" s="50" t="str">
        <f>Input!T57</f>
        <v/>
      </c>
      <c r="H55" s="50" t="str">
        <f>Input!$AB57</f>
        <v/>
      </c>
      <c r="I55" s="50" t="str">
        <f>Input!$AA57</f>
        <v/>
      </c>
      <c r="J55" s="51" t="str">
        <f>IF(AND(B55&lt;&gt;"",Input!$C$1&lt;&gt;""),Input!$C$1,"")</f>
        <v/>
      </c>
    </row>
    <row r="56" spans="1:10" x14ac:dyDescent="0.35">
      <c r="A56" s="51" t="str">
        <f>IF(AND($B56&lt;&gt;"",Input!$C$1&lt;&gt;""),Input!$C$1,"")</f>
        <v/>
      </c>
      <c r="B56" s="50" t="str">
        <f>Input!$V58</f>
        <v/>
      </c>
      <c r="C56" s="51" t="str">
        <f>Input!$W58</f>
        <v/>
      </c>
      <c r="D56" s="51" t="str">
        <f>Input!$X58</f>
        <v/>
      </c>
      <c r="E56" s="50" t="str">
        <f>Input!$Y58</f>
        <v/>
      </c>
      <c r="F56" s="50" t="str">
        <f>Input!U58</f>
        <v/>
      </c>
      <c r="G56" s="50" t="str">
        <f>Input!T58</f>
        <v/>
      </c>
      <c r="H56" s="50" t="str">
        <f>Input!$AB58</f>
        <v/>
      </c>
      <c r="I56" s="50" t="str">
        <f>Input!$AA58</f>
        <v/>
      </c>
      <c r="J56" s="51" t="str">
        <f>IF(AND(B56&lt;&gt;"",Input!$C$1&lt;&gt;""),Input!$C$1,"")</f>
        <v/>
      </c>
    </row>
    <row r="57" spans="1:10" x14ac:dyDescent="0.35">
      <c r="A57" s="51" t="str">
        <f>IF(AND($B57&lt;&gt;"",Input!$C$1&lt;&gt;""),Input!$C$1,"")</f>
        <v/>
      </c>
      <c r="B57" s="50" t="str">
        <f>Input!$V59</f>
        <v/>
      </c>
      <c r="C57" s="51" t="str">
        <f>Input!$W59</f>
        <v/>
      </c>
      <c r="D57" s="51" t="str">
        <f>Input!$X59</f>
        <v/>
      </c>
      <c r="E57" s="50" t="str">
        <f>Input!$Y59</f>
        <v/>
      </c>
      <c r="F57" s="50" t="str">
        <f>Input!U59</f>
        <v/>
      </c>
      <c r="G57" s="50" t="str">
        <f>Input!T59</f>
        <v/>
      </c>
      <c r="H57" s="50" t="str">
        <f>Input!$AB59</f>
        <v/>
      </c>
      <c r="I57" s="50" t="str">
        <f>Input!$AA59</f>
        <v/>
      </c>
      <c r="J57" s="51" t="str">
        <f>IF(AND(B57&lt;&gt;"",Input!$C$1&lt;&gt;""),Input!$C$1,"")</f>
        <v/>
      </c>
    </row>
    <row r="58" spans="1:10" x14ac:dyDescent="0.35">
      <c r="A58" s="51" t="str">
        <f>IF(AND($B58&lt;&gt;"",Input!$C$1&lt;&gt;""),Input!$C$1,"")</f>
        <v/>
      </c>
      <c r="B58" s="50" t="str">
        <f>Input!$V60</f>
        <v/>
      </c>
      <c r="C58" s="51" t="str">
        <f>Input!$W60</f>
        <v/>
      </c>
      <c r="D58" s="51" t="str">
        <f>Input!$X60</f>
        <v/>
      </c>
      <c r="E58" s="50" t="str">
        <f>Input!$Y60</f>
        <v/>
      </c>
      <c r="F58" s="50" t="str">
        <f>Input!U60</f>
        <v/>
      </c>
      <c r="G58" s="50" t="str">
        <f>Input!T60</f>
        <v/>
      </c>
      <c r="H58" s="50" t="str">
        <f>Input!$AB60</f>
        <v/>
      </c>
      <c r="I58" s="50" t="str">
        <f>Input!$AA60</f>
        <v/>
      </c>
      <c r="J58" s="51" t="str">
        <f>IF(AND(B58&lt;&gt;"",Input!$C$1&lt;&gt;""),Input!$C$1,"")</f>
        <v/>
      </c>
    </row>
    <row r="59" spans="1:10" x14ac:dyDescent="0.35">
      <c r="A59" s="51" t="str">
        <f>IF(AND($B59&lt;&gt;"",Input!$C$1&lt;&gt;""),Input!$C$1,"")</f>
        <v/>
      </c>
      <c r="B59" s="50" t="str">
        <f>Input!$V61</f>
        <v/>
      </c>
      <c r="C59" s="51" t="str">
        <f>Input!$W61</f>
        <v/>
      </c>
      <c r="D59" s="51" t="str">
        <f>Input!$X61</f>
        <v/>
      </c>
      <c r="E59" s="50" t="str">
        <f>Input!$Y61</f>
        <v/>
      </c>
      <c r="F59" s="50" t="str">
        <f>Input!U61</f>
        <v/>
      </c>
      <c r="G59" s="50" t="str">
        <f>Input!T61</f>
        <v/>
      </c>
      <c r="H59" s="50" t="str">
        <f>Input!$AB61</f>
        <v/>
      </c>
      <c r="I59" s="50" t="str">
        <f>Input!$AA61</f>
        <v/>
      </c>
      <c r="J59" s="51" t="str">
        <f>IF(AND(B59&lt;&gt;"",Input!$C$1&lt;&gt;""),Input!$C$1,"")</f>
        <v/>
      </c>
    </row>
    <row r="60" spans="1:10" x14ac:dyDescent="0.35">
      <c r="A60" s="51" t="str">
        <f>IF(AND($B60&lt;&gt;"",Input!$C$1&lt;&gt;""),Input!$C$1,"")</f>
        <v/>
      </c>
      <c r="B60" s="50" t="str">
        <f>Input!$V62</f>
        <v/>
      </c>
      <c r="C60" s="51" t="str">
        <f>Input!$W62</f>
        <v/>
      </c>
      <c r="D60" s="51" t="str">
        <f>Input!$X62</f>
        <v/>
      </c>
      <c r="E60" s="50" t="str">
        <f>Input!$Y62</f>
        <v/>
      </c>
      <c r="F60" s="50" t="str">
        <f>Input!U62</f>
        <v/>
      </c>
      <c r="G60" s="50" t="str">
        <f>Input!T62</f>
        <v/>
      </c>
      <c r="H60" s="50" t="str">
        <f>Input!$AB62</f>
        <v/>
      </c>
      <c r="I60" s="50" t="str">
        <f>Input!$AA62</f>
        <v/>
      </c>
      <c r="J60" s="51" t="str">
        <f>IF(AND(B60&lt;&gt;"",Input!$C$1&lt;&gt;""),Input!$C$1,"")</f>
        <v/>
      </c>
    </row>
    <row r="61" spans="1:10" x14ac:dyDescent="0.35">
      <c r="A61" s="51" t="str">
        <f>IF(AND($B61&lt;&gt;"",Input!$C$1&lt;&gt;""),Input!$C$1,"")</f>
        <v/>
      </c>
      <c r="B61" s="50" t="str">
        <f>Input!$V63</f>
        <v/>
      </c>
      <c r="C61" s="51" t="str">
        <f>Input!$W63</f>
        <v/>
      </c>
      <c r="D61" s="51" t="str">
        <f>Input!$X63</f>
        <v/>
      </c>
      <c r="E61" s="50" t="str">
        <f>Input!$Y63</f>
        <v/>
      </c>
      <c r="F61" s="50" t="str">
        <f>Input!U63</f>
        <v/>
      </c>
      <c r="G61" s="50" t="str">
        <f>Input!T63</f>
        <v/>
      </c>
      <c r="H61" s="50" t="str">
        <f>Input!$AB63</f>
        <v/>
      </c>
      <c r="I61" s="50" t="str">
        <f>Input!$AA63</f>
        <v/>
      </c>
      <c r="J61" s="51" t="str">
        <f>IF(AND(B61&lt;&gt;"",Input!$C$1&lt;&gt;""),Input!$C$1,"")</f>
        <v/>
      </c>
    </row>
    <row r="62" spans="1:10" x14ac:dyDescent="0.35">
      <c r="A62" s="51" t="str">
        <f>IF(AND($B62&lt;&gt;"",Input!$C$1&lt;&gt;""),Input!$C$1,"")</f>
        <v/>
      </c>
      <c r="B62" s="50" t="str">
        <f>Input!$V64</f>
        <v/>
      </c>
      <c r="C62" s="51" t="str">
        <f>Input!$W64</f>
        <v/>
      </c>
      <c r="D62" s="51" t="str">
        <f>Input!$X64</f>
        <v/>
      </c>
      <c r="E62" s="50" t="str">
        <f>Input!$Y64</f>
        <v/>
      </c>
      <c r="F62" s="50" t="str">
        <f>Input!U64</f>
        <v/>
      </c>
      <c r="G62" s="50" t="str">
        <f>Input!T64</f>
        <v/>
      </c>
      <c r="H62" s="50" t="str">
        <f>Input!$AB64</f>
        <v/>
      </c>
      <c r="I62" s="50" t="str">
        <f>Input!$AA64</f>
        <v/>
      </c>
      <c r="J62" s="51" t="str">
        <f>IF(AND(B62&lt;&gt;"",Input!$C$1&lt;&gt;""),Input!$C$1,"")</f>
        <v/>
      </c>
    </row>
    <row r="63" spans="1:10" x14ac:dyDescent="0.35">
      <c r="A63" s="51" t="str">
        <f>IF(AND($B63&lt;&gt;"",Input!$C$1&lt;&gt;""),Input!$C$1,"")</f>
        <v/>
      </c>
      <c r="B63" s="50" t="str">
        <f>Input!$V65</f>
        <v/>
      </c>
      <c r="C63" s="51" t="str">
        <f>Input!$W65</f>
        <v/>
      </c>
      <c r="D63" s="51" t="str">
        <f>Input!$X65</f>
        <v/>
      </c>
      <c r="E63" s="50" t="str">
        <f>Input!$Y65</f>
        <v/>
      </c>
      <c r="F63" s="50" t="str">
        <f>Input!U65</f>
        <v/>
      </c>
      <c r="G63" s="50" t="str">
        <f>Input!T65</f>
        <v/>
      </c>
      <c r="H63" s="50" t="str">
        <f>Input!$AB65</f>
        <v/>
      </c>
      <c r="I63" s="50" t="str">
        <f>Input!$AA65</f>
        <v/>
      </c>
      <c r="J63" s="51" t="str">
        <f>IF(AND(B63&lt;&gt;"",Input!$C$1&lt;&gt;""),Input!$C$1,"")</f>
        <v/>
      </c>
    </row>
    <row r="64" spans="1:10" x14ac:dyDescent="0.35">
      <c r="A64" s="51" t="str">
        <f>IF(AND($B64&lt;&gt;"",Input!$C$1&lt;&gt;""),Input!$C$1,"")</f>
        <v/>
      </c>
      <c r="B64" s="50" t="str">
        <f>Input!$V66</f>
        <v/>
      </c>
      <c r="C64" s="51" t="str">
        <f>Input!$W66</f>
        <v/>
      </c>
      <c r="D64" s="51" t="str">
        <f>Input!$X66</f>
        <v/>
      </c>
      <c r="E64" s="50" t="str">
        <f>Input!$Y66</f>
        <v/>
      </c>
      <c r="F64" s="50" t="str">
        <f>Input!U66</f>
        <v/>
      </c>
      <c r="G64" s="50" t="str">
        <f>Input!T66</f>
        <v/>
      </c>
      <c r="H64" s="50" t="str">
        <f>Input!$AB66</f>
        <v/>
      </c>
      <c r="I64" s="50" t="str">
        <f>Input!$AA66</f>
        <v/>
      </c>
      <c r="J64" s="51" t="str">
        <f>IF(AND(B64&lt;&gt;"",Input!$C$1&lt;&gt;""),Input!$C$1,"")</f>
        <v/>
      </c>
    </row>
    <row r="65" spans="1:10" x14ac:dyDescent="0.35">
      <c r="A65" s="51" t="str">
        <f>IF(AND($B65&lt;&gt;"",Input!$C$1&lt;&gt;""),Input!$C$1,"")</f>
        <v/>
      </c>
      <c r="B65" s="50" t="str">
        <f>Input!$V67</f>
        <v/>
      </c>
      <c r="C65" s="51" t="str">
        <f>Input!$W67</f>
        <v/>
      </c>
      <c r="D65" s="51" t="str">
        <f>Input!$X67</f>
        <v/>
      </c>
      <c r="E65" s="50" t="str">
        <f>Input!$Y67</f>
        <v/>
      </c>
      <c r="F65" s="50" t="str">
        <f>Input!U67</f>
        <v/>
      </c>
      <c r="G65" s="50" t="str">
        <f>Input!T67</f>
        <v/>
      </c>
      <c r="H65" s="50" t="str">
        <f>Input!$AB67</f>
        <v/>
      </c>
      <c r="I65" s="50" t="str">
        <f>Input!$AA67</f>
        <v/>
      </c>
      <c r="J65" s="51" t="str">
        <f>IF(AND(B65&lt;&gt;"",Input!$C$1&lt;&gt;""),Input!$C$1,"")</f>
        <v/>
      </c>
    </row>
    <row r="66" spans="1:10" x14ac:dyDescent="0.35">
      <c r="A66" s="51" t="str">
        <f>IF(AND($B66&lt;&gt;"",Input!$C$1&lt;&gt;""),Input!$C$1,"")</f>
        <v/>
      </c>
      <c r="B66" s="50" t="str">
        <f>Input!$V68</f>
        <v/>
      </c>
      <c r="C66" s="51" t="str">
        <f>Input!$W68</f>
        <v/>
      </c>
      <c r="D66" s="51" t="str">
        <f>Input!$X68</f>
        <v/>
      </c>
      <c r="E66" s="50" t="str">
        <f>Input!$Y68</f>
        <v/>
      </c>
      <c r="F66" s="50" t="str">
        <f>Input!U68</f>
        <v/>
      </c>
      <c r="G66" s="50" t="str">
        <f>Input!T68</f>
        <v/>
      </c>
      <c r="H66" s="50" t="str">
        <f>Input!$AB68</f>
        <v/>
      </c>
      <c r="I66" s="50" t="str">
        <f>Input!$AA68</f>
        <v/>
      </c>
      <c r="J66" s="51" t="str">
        <f>IF(AND(B66&lt;&gt;"",Input!$C$1&lt;&gt;""),Input!$C$1,"")</f>
        <v/>
      </c>
    </row>
    <row r="67" spans="1:10" x14ac:dyDescent="0.35">
      <c r="A67" s="51" t="str">
        <f>IF(AND($B67&lt;&gt;"",Input!$C$1&lt;&gt;""),Input!$C$1,"")</f>
        <v/>
      </c>
      <c r="B67" s="50" t="str">
        <f>Input!$V69</f>
        <v/>
      </c>
      <c r="C67" s="51" t="str">
        <f>Input!$W69</f>
        <v/>
      </c>
      <c r="D67" s="51" t="str">
        <f>Input!$X69</f>
        <v/>
      </c>
      <c r="E67" s="50" t="str">
        <f>Input!$Y69</f>
        <v/>
      </c>
      <c r="F67" s="50" t="str">
        <f>Input!U69</f>
        <v/>
      </c>
      <c r="G67" s="50" t="str">
        <f>Input!T69</f>
        <v/>
      </c>
      <c r="H67" s="50" t="str">
        <f>Input!$AB69</f>
        <v/>
      </c>
      <c r="I67" s="50" t="str">
        <f>Input!$AA69</f>
        <v/>
      </c>
      <c r="J67" s="51" t="str">
        <f>IF(AND(B67&lt;&gt;"",Input!$C$1&lt;&gt;""),Input!$C$1,"")</f>
        <v/>
      </c>
    </row>
    <row r="68" spans="1:10" x14ac:dyDescent="0.35">
      <c r="A68" s="51" t="str">
        <f>IF(AND($B68&lt;&gt;"",Input!$C$1&lt;&gt;""),Input!$C$1,"")</f>
        <v/>
      </c>
      <c r="B68" s="50" t="str">
        <f>Input!$V70</f>
        <v/>
      </c>
      <c r="C68" s="51" t="str">
        <f>Input!$W70</f>
        <v/>
      </c>
      <c r="D68" s="51" t="str">
        <f>Input!$X70</f>
        <v/>
      </c>
      <c r="E68" s="50" t="str">
        <f>Input!$Y70</f>
        <v/>
      </c>
      <c r="F68" s="50" t="str">
        <f>Input!U70</f>
        <v/>
      </c>
      <c r="G68" s="50" t="str">
        <f>Input!T70</f>
        <v/>
      </c>
      <c r="H68" s="50" t="str">
        <f>Input!$AB70</f>
        <v/>
      </c>
      <c r="I68" s="50" t="str">
        <f>Input!$AA70</f>
        <v/>
      </c>
      <c r="J68" s="51" t="str">
        <f>IF(AND(B68&lt;&gt;"",Input!$C$1&lt;&gt;""),Input!$C$1,"")</f>
        <v/>
      </c>
    </row>
    <row r="69" spans="1:10" x14ac:dyDescent="0.35">
      <c r="A69" s="51" t="str">
        <f>IF(AND($B69&lt;&gt;"",Input!$C$1&lt;&gt;""),Input!$C$1,"")</f>
        <v/>
      </c>
      <c r="B69" s="50" t="str">
        <f>Input!$V71</f>
        <v/>
      </c>
      <c r="C69" s="51" t="str">
        <f>Input!$W71</f>
        <v/>
      </c>
      <c r="D69" s="51" t="str">
        <f>Input!$X71</f>
        <v/>
      </c>
      <c r="E69" s="50" t="str">
        <f>Input!$Y71</f>
        <v/>
      </c>
      <c r="F69" s="50" t="str">
        <f>Input!U71</f>
        <v/>
      </c>
      <c r="G69" s="50" t="str">
        <f>Input!T71</f>
        <v/>
      </c>
      <c r="H69" s="50" t="str">
        <f>Input!$AB71</f>
        <v/>
      </c>
      <c r="I69" s="50" t="str">
        <f>Input!$AA71</f>
        <v/>
      </c>
      <c r="J69" s="51" t="str">
        <f>IF(AND(B69&lt;&gt;"",Input!$C$1&lt;&gt;""),Input!$C$1,"")</f>
        <v/>
      </c>
    </row>
    <row r="70" spans="1:10" x14ac:dyDescent="0.35">
      <c r="A70" s="51" t="str">
        <f>IF(AND($B70&lt;&gt;"",Input!$C$1&lt;&gt;""),Input!$C$1,"")</f>
        <v/>
      </c>
      <c r="B70" s="50" t="str">
        <f>Input!$V72</f>
        <v/>
      </c>
      <c r="C70" s="51" t="str">
        <f>Input!$W72</f>
        <v/>
      </c>
      <c r="D70" s="51" t="str">
        <f>Input!$X72</f>
        <v/>
      </c>
      <c r="E70" s="50" t="str">
        <f>Input!$Y72</f>
        <v/>
      </c>
      <c r="F70" s="50" t="str">
        <f>Input!U72</f>
        <v/>
      </c>
      <c r="G70" s="50" t="str">
        <f>Input!T72</f>
        <v/>
      </c>
      <c r="H70" s="50" t="str">
        <f>Input!$AB72</f>
        <v/>
      </c>
      <c r="I70" s="50" t="str">
        <f>Input!$AA72</f>
        <v/>
      </c>
      <c r="J70" s="51" t="str">
        <f>IF(AND(B70&lt;&gt;"",Input!$C$1&lt;&gt;""),Input!$C$1,"")</f>
        <v/>
      </c>
    </row>
    <row r="71" spans="1:10" x14ac:dyDescent="0.35">
      <c r="A71" s="51" t="str">
        <f>IF(AND($B71&lt;&gt;"",Input!$C$1&lt;&gt;""),Input!$C$1,"")</f>
        <v/>
      </c>
      <c r="B71" s="50" t="str">
        <f>Input!$V73</f>
        <v/>
      </c>
      <c r="C71" s="51" t="str">
        <f>Input!$W73</f>
        <v/>
      </c>
      <c r="D71" s="51" t="str">
        <f>Input!$X73</f>
        <v/>
      </c>
      <c r="E71" s="50" t="str">
        <f>Input!$Y73</f>
        <v/>
      </c>
      <c r="F71" s="50" t="str">
        <f>Input!U73</f>
        <v/>
      </c>
      <c r="G71" s="50" t="str">
        <f>Input!T73</f>
        <v/>
      </c>
      <c r="H71" s="50" t="str">
        <f>Input!$AB73</f>
        <v/>
      </c>
      <c r="I71" s="50" t="str">
        <f>Input!$AA73</f>
        <v/>
      </c>
      <c r="J71" s="51" t="str">
        <f>IF(AND(B71&lt;&gt;"",Input!$C$1&lt;&gt;""),Input!$C$1,"")</f>
        <v/>
      </c>
    </row>
    <row r="72" spans="1:10" x14ac:dyDescent="0.35">
      <c r="A72" s="51" t="str">
        <f>IF(AND($B72&lt;&gt;"",Input!$C$1&lt;&gt;""),Input!$C$1,"")</f>
        <v/>
      </c>
      <c r="B72" s="50" t="str">
        <f>Input!$V74</f>
        <v/>
      </c>
      <c r="C72" s="51" t="str">
        <f>Input!$W74</f>
        <v/>
      </c>
      <c r="D72" s="51" t="str">
        <f>Input!$X74</f>
        <v/>
      </c>
      <c r="E72" s="50" t="str">
        <f>Input!$Y74</f>
        <v/>
      </c>
      <c r="F72" s="50" t="str">
        <f>Input!U74</f>
        <v/>
      </c>
      <c r="G72" s="50" t="str">
        <f>Input!T74</f>
        <v/>
      </c>
      <c r="H72" s="50" t="str">
        <f>Input!$AB74</f>
        <v/>
      </c>
      <c r="I72" s="50" t="str">
        <f>Input!$AA74</f>
        <v/>
      </c>
      <c r="J72" s="51" t="str">
        <f>IF(AND(B72&lt;&gt;"",Input!$C$1&lt;&gt;""),Input!$C$1,"")</f>
        <v/>
      </c>
    </row>
    <row r="73" spans="1:10" x14ac:dyDescent="0.35">
      <c r="A73" s="51" t="str">
        <f>IF(AND($B73&lt;&gt;"",Input!$C$1&lt;&gt;""),Input!$C$1,"")</f>
        <v/>
      </c>
      <c r="B73" s="50" t="str">
        <f>Input!$V75</f>
        <v/>
      </c>
      <c r="C73" s="51" t="str">
        <f>Input!$W75</f>
        <v/>
      </c>
      <c r="D73" s="51" t="str">
        <f>Input!$X75</f>
        <v/>
      </c>
      <c r="E73" s="50" t="str">
        <f>Input!$Y75</f>
        <v/>
      </c>
      <c r="F73" s="50" t="str">
        <f>Input!U75</f>
        <v/>
      </c>
      <c r="G73" s="50" t="str">
        <f>Input!T75</f>
        <v/>
      </c>
      <c r="H73" s="50" t="str">
        <f>Input!$AB75</f>
        <v/>
      </c>
      <c r="I73" s="50" t="str">
        <f>Input!$AA75</f>
        <v/>
      </c>
      <c r="J73" s="51" t="str">
        <f>IF(AND(B73&lt;&gt;"",Input!$C$1&lt;&gt;""),Input!$C$1,"")</f>
        <v/>
      </c>
    </row>
    <row r="74" spans="1:10" x14ac:dyDescent="0.35">
      <c r="A74" s="51" t="str">
        <f>IF(AND($B74&lt;&gt;"",Input!$C$1&lt;&gt;""),Input!$C$1,"")</f>
        <v/>
      </c>
      <c r="B74" s="50" t="str">
        <f>Input!$V76</f>
        <v/>
      </c>
      <c r="C74" s="51" t="str">
        <f>Input!$W76</f>
        <v/>
      </c>
      <c r="D74" s="51" t="str">
        <f>Input!$X76</f>
        <v/>
      </c>
      <c r="E74" s="50" t="str">
        <f>Input!$Y76</f>
        <v/>
      </c>
      <c r="F74" s="50" t="str">
        <f>Input!U76</f>
        <v/>
      </c>
      <c r="G74" s="50" t="str">
        <f>Input!T76</f>
        <v/>
      </c>
      <c r="H74" s="50" t="str">
        <f>Input!$AB76</f>
        <v/>
      </c>
      <c r="I74" s="50" t="str">
        <f>Input!$AA76</f>
        <v/>
      </c>
      <c r="J74" s="51" t="str">
        <f>IF(AND(B74&lt;&gt;"",Input!$C$1&lt;&gt;""),Input!$C$1,"")</f>
        <v/>
      </c>
    </row>
    <row r="75" spans="1:10" x14ac:dyDescent="0.35">
      <c r="A75" s="51" t="str">
        <f>IF(AND($B75&lt;&gt;"",Input!$C$1&lt;&gt;""),Input!$C$1,"")</f>
        <v/>
      </c>
      <c r="B75" s="50" t="str">
        <f>Input!$V77</f>
        <v/>
      </c>
      <c r="C75" s="51" t="str">
        <f>Input!$W77</f>
        <v/>
      </c>
      <c r="D75" s="51" t="str">
        <f>Input!$X77</f>
        <v/>
      </c>
      <c r="E75" s="50" t="str">
        <f>Input!$Y77</f>
        <v/>
      </c>
      <c r="F75" s="50" t="str">
        <f>Input!U77</f>
        <v/>
      </c>
      <c r="G75" s="50" t="str">
        <f>Input!T77</f>
        <v/>
      </c>
      <c r="H75" s="50" t="str">
        <f>Input!$AB77</f>
        <v/>
      </c>
      <c r="I75" s="50" t="str">
        <f>Input!$AA77</f>
        <v/>
      </c>
      <c r="J75" s="51" t="str">
        <f>IF(AND(B75&lt;&gt;"",Input!$C$1&lt;&gt;""),Input!$C$1,"")</f>
        <v/>
      </c>
    </row>
    <row r="76" spans="1:10" x14ac:dyDescent="0.35">
      <c r="A76" s="51" t="str">
        <f>IF(AND($B76&lt;&gt;"",Input!$C$1&lt;&gt;""),Input!$C$1,"")</f>
        <v/>
      </c>
      <c r="B76" s="50" t="str">
        <f>Input!$V78</f>
        <v/>
      </c>
      <c r="C76" s="51" t="str">
        <f>Input!$W78</f>
        <v/>
      </c>
      <c r="D76" s="51" t="str">
        <f>Input!$X78</f>
        <v/>
      </c>
      <c r="E76" s="50" t="str">
        <f>Input!$Y78</f>
        <v/>
      </c>
      <c r="F76" s="50" t="str">
        <f>Input!U78</f>
        <v/>
      </c>
      <c r="G76" s="50" t="str">
        <f>Input!T78</f>
        <v/>
      </c>
      <c r="H76" s="50" t="str">
        <f>Input!$AB78</f>
        <v/>
      </c>
      <c r="I76" s="50" t="str">
        <f>Input!$AA78</f>
        <v/>
      </c>
      <c r="J76" s="51" t="str">
        <f>IF(AND(B76&lt;&gt;"",Input!$C$1&lt;&gt;""),Input!$C$1,"")</f>
        <v/>
      </c>
    </row>
    <row r="77" spans="1:10" x14ac:dyDescent="0.35">
      <c r="A77" s="51" t="str">
        <f>IF(AND($B77&lt;&gt;"",Input!$C$1&lt;&gt;""),Input!$C$1,"")</f>
        <v/>
      </c>
      <c r="B77" s="50" t="str">
        <f>Input!$V79</f>
        <v/>
      </c>
      <c r="C77" s="51" t="str">
        <f>Input!$W79</f>
        <v/>
      </c>
      <c r="D77" s="51" t="str">
        <f>Input!$X79</f>
        <v/>
      </c>
      <c r="E77" s="50" t="str">
        <f>Input!$Y79</f>
        <v/>
      </c>
      <c r="F77" s="50" t="str">
        <f>Input!U79</f>
        <v/>
      </c>
      <c r="G77" s="50" t="str">
        <f>Input!T79</f>
        <v/>
      </c>
      <c r="H77" s="50" t="str">
        <f>Input!$AB79</f>
        <v/>
      </c>
      <c r="I77" s="50" t="str">
        <f>Input!$AA79</f>
        <v/>
      </c>
      <c r="J77" s="51" t="str">
        <f>IF(AND(B77&lt;&gt;"",Input!$C$1&lt;&gt;""),Input!$C$1,"")</f>
        <v/>
      </c>
    </row>
    <row r="78" spans="1:10" x14ac:dyDescent="0.35">
      <c r="A78" s="51" t="str">
        <f>IF(AND($B78&lt;&gt;"",Input!$C$1&lt;&gt;""),Input!$C$1,"")</f>
        <v/>
      </c>
      <c r="B78" s="50" t="str">
        <f>Input!$V80</f>
        <v/>
      </c>
      <c r="C78" s="51" t="str">
        <f>Input!$W80</f>
        <v/>
      </c>
      <c r="D78" s="51" t="str">
        <f>Input!$X80</f>
        <v/>
      </c>
      <c r="E78" s="50" t="str">
        <f>Input!$Y80</f>
        <v/>
      </c>
      <c r="F78" s="50" t="str">
        <f>Input!U80</f>
        <v/>
      </c>
      <c r="G78" s="50" t="str">
        <f>Input!T80</f>
        <v/>
      </c>
      <c r="H78" s="50" t="str">
        <f>Input!$AB80</f>
        <v/>
      </c>
      <c r="I78" s="50" t="str">
        <f>Input!$AA80</f>
        <v/>
      </c>
      <c r="J78" s="51" t="str">
        <f>IF(AND(B78&lt;&gt;"",Input!$C$1&lt;&gt;""),Input!$C$1,"")</f>
        <v/>
      </c>
    </row>
    <row r="79" spans="1:10" x14ac:dyDescent="0.35">
      <c r="A79" s="51" t="str">
        <f>IF(AND($B79&lt;&gt;"",Input!$C$1&lt;&gt;""),Input!$C$1,"")</f>
        <v/>
      </c>
      <c r="B79" s="50" t="str">
        <f>Input!$V81</f>
        <v/>
      </c>
      <c r="C79" s="51" t="str">
        <f>Input!$W81</f>
        <v/>
      </c>
      <c r="D79" s="51" t="str">
        <f>Input!$X81</f>
        <v/>
      </c>
      <c r="E79" s="50" t="str">
        <f>Input!$Y81</f>
        <v/>
      </c>
      <c r="F79" s="50" t="str">
        <f>Input!U81</f>
        <v/>
      </c>
      <c r="G79" s="50" t="str">
        <f>Input!T81</f>
        <v/>
      </c>
      <c r="H79" s="50" t="str">
        <f>Input!$AB81</f>
        <v/>
      </c>
      <c r="I79" s="50" t="str">
        <f>Input!$AA81</f>
        <v/>
      </c>
      <c r="J79" s="51" t="str">
        <f>IF(AND(B79&lt;&gt;"",Input!$C$1&lt;&gt;""),Input!$C$1,"")</f>
        <v/>
      </c>
    </row>
    <row r="80" spans="1:10" x14ac:dyDescent="0.35">
      <c r="A80" s="51" t="str">
        <f>IF(AND($B80&lt;&gt;"",Input!$C$1&lt;&gt;""),Input!$C$1,"")</f>
        <v/>
      </c>
      <c r="B80" s="50" t="str">
        <f>Input!$V82</f>
        <v/>
      </c>
      <c r="C80" s="51" t="str">
        <f>Input!$W82</f>
        <v/>
      </c>
      <c r="D80" s="51" t="str">
        <f>Input!$X82</f>
        <v/>
      </c>
      <c r="E80" s="50" t="str">
        <f>Input!$Y82</f>
        <v/>
      </c>
      <c r="F80" s="50" t="str">
        <f>Input!U82</f>
        <v/>
      </c>
      <c r="G80" s="50" t="str">
        <f>Input!T82</f>
        <v/>
      </c>
      <c r="H80" s="50" t="str">
        <f>Input!$AB82</f>
        <v/>
      </c>
      <c r="I80" s="50" t="str">
        <f>Input!$AA82</f>
        <v/>
      </c>
      <c r="J80" s="51" t="str">
        <f>IF(AND(B80&lt;&gt;"",Input!$C$1&lt;&gt;""),Input!$C$1,"")</f>
        <v/>
      </c>
    </row>
    <row r="81" spans="1:10" x14ac:dyDescent="0.35">
      <c r="A81" s="51" t="str">
        <f>IF(AND($B81&lt;&gt;"",Input!$C$1&lt;&gt;""),Input!$C$1,"")</f>
        <v/>
      </c>
      <c r="B81" s="50" t="str">
        <f>Input!$V83</f>
        <v/>
      </c>
      <c r="C81" s="51" t="str">
        <f>Input!$W83</f>
        <v/>
      </c>
      <c r="D81" s="51" t="str">
        <f>Input!$X83</f>
        <v/>
      </c>
      <c r="E81" s="50" t="str">
        <f>Input!$Y83</f>
        <v/>
      </c>
      <c r="F81" s="50" t="str">
        <f>Input!U83</f>
        <v/>
      </c>
      <c r="G81" s="50" t="str">
        <f>Input!T83</f>
        <v/>
      </c>
      <c r="H81" s="50" t="str">
        <f>Input!$AB83</f>
        <v/>
      </c>
      <c r="I81" s="50" t="str">
        <f>Input!$AA83</f>
        <v/>
      </c>
      <c r="J81" s="51" t="str">
        <f>IF(AND(B81&lt;&gt;"",Input!$C$1&lt;&gt;""),Input!$C$1,"")</f>
        <v/>
      </c>
    </row>
    <row r="82" spans="1:10" x14ac:dyDescent="0.35">
      <c r="A82" s="51" t="str">
        <f>IF(AND($B82&lt;&gt;"",Input!$C$1&lt;&gt;""),Input!$C$1,"")</f>
        <v/>
      </c>
      <c r="B82" s="50" t="str">
        <f>Input!$V84</f>
        <v/>
      </c>
      <c r="C82" s="51" t="str">
        <f>Input!$W84</f>
        <v/>
      </c>
      <c r="D82" s="51" t="str">
        <f>Input!$X84</f>
        <v/>
      </c>
      <c r="E82" s="50" t="str">
        <f>Input!$Y84</f>
        <v/>
      </c>
      <c r="F82" s="50" t="str">
        <f>Input!U84</f>
        <v/>
      </c>
      <c r="G82" s="50" t="str">
        <f>Input!T84</f>
        <v/>
      </c>
      <c r="H82" s="50" t="str">
        <f>Input!$AB84</f>
        <v/>
      </c>
      <c r="I82" s="50" t="str">
        <f>Input!$AA84</f>
        <v/>
      </c>
      <c r="J82" s="51" t="str">
        <f>IF(AND(B82&lt;&gt;"",Input!$C$1&lt;&gt;""),Input!$C$1,"")</f>
        <v/>
      </c>
    </row>
    <row r="83" spans="1:10" x14ac:dyDescent="0.35">
      <c r="A83" s="51" t="str">
        <f>IF(AND($B83&lt;&gt;"",Input!$C$1&lt;&gt;""),Input!$C$1,"")</f>
        <v/>
      </c>
      <c r="B83" s="50" t="str">
        <f>Input!$V85</f>
        <v/>
      </c>
      <c r="C83" s="51" t="str">
        <f>Input!$W85</f>
        <v/>
      </c>
      <c r="D83" s="51" t="str">
        <f>Input!$X85</f>
        <v/>
      </c>
      <c r="E83" s="50" t="str">
        <f>Input!$Y85</f>
        <v/>
      </c>
      <c r="F83" s="50" t="str">
        <f>Input!U85</f>
        <v/>
      </c>
      <c r="G83" s="50" t="str">
        <f>Input!T85</f>
        <v/>
      </c>
      <c r="H83" s="50" t="str">
        <f>Input!$AB85</f>
        <v/>
      </c>
      <c r="I83" s="50" t="str">
        <f>Input!$AA85</f>
        <v/>
      </c>
      <c r="J83" s="51" t="str">
        <f>IF(AND(B83&lt;&gt;"",Input!$C$1&lt;&gt;""),Input!$C$1,"")</f>
        <v/>
      </c>
    </row>
    <row r="84" spans="1:10" x14ac:dyDescent="0.35">
      <c r="A84" s="51" t="str">
        <f>IF(AND($B84&lt;&gt;"",Input!$C$1&lt;&gt;""),Input!$C$1,"")</f>
        <v/>
      </c>
      <c r="B84" s="50" t="str">
        <f>Input!$V86</f>
        <v/>
      </c>
      <c r="C84" s="51" t="str">
        <f>Input!$W86</f>
        <v/>
      </c>
      <c r="D84" s="51" t="str">
        <f>Input!$X86</f>
        <v/>
      </c>
      <c r="E84" s="50" t="str">
        <f>Input!$Y86</f>
        <v/>
      </c>
      <c r="F84" s="50" t="str">
        <f>Input!U86</f>
        <v/>
      </c>
      <c r="G84" s="50" t="str">
        <f>Input!T86</f>
        <v/>
      </c>
      <c r="H84" s="50" t="str">
        <f>Input!$AB86</f>
        <v/>
      </c>
      <c r="I84" s="50" t="str">
        <f>Input!$AA86</f>
        <v/>
      </c>
      <c r="J84" s="51" t="str">
        <f>IF(AND(B84&lt;&gt;"",Input!$C$1&lt;&gt;""),Input!$C$1,"")</f>
        <v/>
      </c>
    </row>
    <row r="85" spans="1:10" x14ac:dyDescent="0.35">
      <c r="A85" s="51" t="str">
        <f>IF(AND($B85&lt;&gt;"",Input!$C$1&lt;&gt;""),Input!$C$1,"")</f>
        <v/>
      </c>
      <c r="B85" s="50" t="str">
        <f>Input!$V87</f>
        <v/>
      </c>
      <c r="C85" s="51" t="str">
        <f>Input!$W87</f>
        <v/>
      </c>
      <c r="D85" s="51" t="str">
        <f>Input!$X87</f>
        <v/>
      </c>
      <c r="E85" s="50" t="str">
        <f>Input!$Y87</f>
        <v/>
      </c>
      <c r="F85" s="50" t="str">
        <f>Input!U87</f>
        <v/>
      </c>
      <c r="G85" s="50" t="str">
        <f>Input!T87</f>
        <v/>
      </c>
      <c r="H85" s="50" t="str">
        <f>Input!$AB87</f>
        <v/>
      </c>
      <c r="I85" s="50" t="str">
        <f>Input!$AA87</f>
        <v/>
      </c>
      <c r="J85" s="51" t="str">
        <f>IF(AND(B85&lt;&gt;"",Input!$C$1&lt;&gt;""),Input!$C$1,"")</f>
        <v/>
      </c>
    </row>
    <row r="86" spans="1:10" x14ac:dyDescent="0.35">
      <c r="A86" s="51" t="str">
        <f>IF(AND($B86&lt;&gt;"",Input!$C$1&lt;&gt;""),Input!$C$1,"")</f>
        <v/>
      </c>
      <c r="B86" s="50" t="str">
        <f>Input!$V88</f>
        <v/>
      </c>
      <c r="C86" s="51" t="str">
        <f>Input!$W88</f>
        <v/>
      </c>
      <c r="D86" s="51" t="str">
        <f>Input!$X88</f>
        <v/>
      </c>
      <c r="E86" s="50" t="str">
        <f>Input!$Y88</f>
        <v/>
      </c>
      <c r="F86" s="50" t="str">
        <f>Input!U88</f>
        <v/>
      </c>
      <c r="G86" s="50" t="str">
        <f>Input!T88</f>
        <v/>
      </c>
      <c r="H86" s="50" t="str">
        <f>Input!$AB88</f>
        <v/>
      </c>
      <c r="I86" s="50" t="str">
        <f>Input!$AA88</f>
        <v/>
      </c>
      <c r="J86" s="51" t="str">
        <f>IF(AND(B86&lt;&gt;"",Input!$C$1&lt;&gt;""),Input!$C$1,"")</f>
        <v/>
      </c>
    </row>
    <row r="87" spans="1:10" x14ac:dyDescent="0.35">
      <c r="A87" s="51" t="str">
        <f>IF(AND($B87&lt;&gt;"",Input!$C$1&lt;&gt;""),Input!$C$1,"")</f>
        <v/>
      </c>
      <c r="B87" s="50" t="str">
        <f>Input!$V89</f>
        <v/>
      </c>
      <c r="C87" s="51" t="str">
        <f>Input!$W89</f>
        <v/>
      </c>
      <c r="D87" s="51" t="str">
        <f>Input!$X89</f>
        <v/>
      </c>
      <c r="E87" s="50" t="str">
        <f>Input!$Y89</f>
        <v/>
      </c>
      <c r="F87" s="50" t="str">
        <f>Input!U89</f>
        <v/>
      </c>
      <c r="G87" s="50" t="str">
        <f>Input!T89</f>
        <v/>
      </c>
      <c r="H87" s="50" t="str">
        <f>Input!$AB89</f>
        <v/>
      </c>
      <c r="I87" s="50" t="str">
        <f>Input!$AA89</f>
        <v/>
      </c>
      <c r="J87" s="51" t="str">
        <f>IF(AND(B87&lt;&gt;"",Input!$C$1&lt;&gt;""),Input!$C$1,"")</f>
        <v/>
      </c>
    </row>
    <row r="88" spans="1:10" x14ac:dyDescent="0.35">
      <c r="A88" s="51" t="str">
        <f>IF(AND($B88&lt;&gt;"",Input!$C$1&lt;&gt;""),Input!$C$1,"")</f>
        <v/>
      </c>
      <c r="B88" s="50" t="str">
        <f>Input!$V90</f>
        <v/>
      </c>
      <c r="C88" s="51" t="str">
        <f>Input!$W90</f>
        <v/>
      </c>
      <c r="D88" s="51" t="str">
        <f>Input!$X90</f>
        <v/>
      </c>
      <c r="E88" s="50" t="str">
        <f>Input!$Y90</f>
        <v/>
      </c>
      <c r="F88" s="50" t="str">
        <f>Input!U90</f>
        <v/>
      </c>
      <c r="G88" s="50" t="str">
        <f>Input!T90</f>
        <v/>
      </c>
      <c r="H88" s="50" t="str">
        <f>Input!$AB90</f>
        <v/>
      </c>
      <c r="I88" s="50" t="str">
        <f>Input!$AA90</f>
        <v/>
      </c>
      <c r="J88" s="51" t="str">
        <f>IF(AND(B88&lt;&gt;"",Input!$C$1&lt;&gt;""),Input!$C$1,"")</f>
        <v/>
      </c>
    </row>
    <row r="89" spans="1:10" x14ac:dyDescent="0.35">
      <c r="A89" s="51" t="str">
        <f>IF(AND($B89&lt;&gt;"",Input!$C$1&lt;&gt;""),Input!$C$1,"")</f>
        <v/>
      </c>
      <c r="B89" s="50" t="str">
        <f>Input!$V91</f>
        <v/>
      </c>
      <c r="C89" s="51" t="str">
        <f>Input!$W91</f>
        <v/>
      </c>
      <c r="D89" s="51" t="str">
        <f>Input!$X91</f>
        <v/>
      </c>
      <c r="E89" s="50" t="str">
        <f>Input!$Y91</f>
        <v/>
      </c>
      <c r="F89" s="50" t="str">
        <f>Input!U91</f>
        <v/>
      </c>
      <c r="G89" s="50" t="str">
        <f>Input!T91</f>
        <v/>
      </c>
      <c r="H89" s="50" t="str">
        <f>Input!$AB91</f>
        <v/>
      </c>
      <c r="I89" s="50" t="str">
        <f>Input!$AA91</f>
        <v/>
      </c>
      <c r="J89" s="51" t="str">
        <f>IF(AND(B89&lt;&gt;"",Input!$C$1&lt;&gt;""),Input!$C$1,"")</f>
        <v/>
      </c>
    </row>
    <row r="90" spans="1:10" x14ac:dyDescent="0.35">
      <c r="A90" s="51" t="str">
        <f>IF(AND($B90&lt;&gt;"",Input!$C$1&lt;&gt;""),Input!$C$1,"")</f>
        <v/>
      </c>
      <c r="B90" s="50" t="str">
        <f>Input!$V92</f>
        <v/>
      </c>
      <c r="C90" s="51" t="str">
        <f>Input!$W92</f>
        <v/>
      </c>
      <c r="D90" s="51" t="str">
        <f>Input!$X92</f>
        <v/>
      </c>
      <c r="E90" s="50" t="str">
        <f>Input!$Y92</f>
        <v/>
      </c>
      <c r="F90" s="50" t="str">
        <f>Input!U92</f>
        <v/>
      </c>
      <c r="G90" s="50" t="str">
        <f>Input!T92</f>
        <v/>
      </c>
      <c r="H90" s="50" t="str">
        <f>Input!$AB92</f>
        <v/>
      </c>
      <c r="I90" s="50" t="str">
        <f>Input!$AA92</f>
        <v/>
      </c>
      <c r="J90" s="51" t="str">
        <f>IF(AND(B90&lt;&gt;"",Input!$C$1&lt;&gt;""),Input!$C$1,"")</f>
        <v/>
      </c>
    </row>
    <row r="91" spans="1:10" x14ac:dyDescent="0.35">
      <c r="A91" s="51" t="str">
        <f>IF(AND($B91&lt;&gt;"",Input!$C$1&lt;&gt;""),Input!$C$1,"")</f>
        <v/>
      </c>
      <c r="B91" s="50" t="str">
        <f>Input!$V93</f>
        <v/>
      </c>
      <c r="C91" s="51" t="str">
        <f>Input!$W93</f>
        <v/>
      </c>
      <c r="D91" s="51" t="str">
        <f>Input!$X93</f>
        <v/>
      </c>
      <c r="E91" s="50" t="str">
        <f>Input!$Y93</f>
        <v/>
      </c>
      <c r="F91" s="50" t="str">
        <f>Input!U93</f>
        <v/>
      </c>
      <c r="G91" s="50" t="str">
        <f>Input!T93</f>
        <v/>
      </c>
      <c r="H91" s="50" t="str">
        <f>Input!$AB93</f>
        <v/>
      </c>
      <c r="I91" s="50" t="str">
        <f>Input!$AA93</f>
        <v/>
      </c>
      <c r="J91" s="51" t="str">
        <f>IF(AND(B91&lt;&gt;"",Input!$C$1&lt;&gt;""),Input!$C$1,"")</f>
        <v/>
      </c>
    </row>
    <row r="92" spans="1:10" x14ac:dyDescent="0.35">
      <c r="A92" s="51" t="str">
        <f>IF(AND($B92&lt;&gt;"",Input!$C$1&lt;&gt;""),Input!$C$1,"")</f>
        <v/>
      </c>
      <c r="B92" s="50" t="str">
        <f>Input!$V94</f>
        <v/>
      </c>
      <c r="C92" s="51" t="str">
        <f>Input!$W94</f>
        <v/>
      </c>
      <c r="D92" s="51" t="str">
        <f>Input!$X94</f>
        <v/>
      </c>
      <c r="E92" s="50" t="str">
        <f>Input!$Y94</f>
        <v/>
      </c>
      <c r="F92" s="50" t="str">
        <f>Input!U94</f>
        <v/>
      </c>
      <c r="G92" s="50" t="str">
        <f>Input!T94</f>
        <v/>
      </c>
      <c r="H92" s="50" t="str">
        <f>Input!$AB94</f>
        <v/>
      </c>
      <c r="I92" s="50" t="str">
        <f>Input!$AA94</f>
        <v/>
      </c>
      <c r="J92" s="51" t="str">
        <f>IF(AND(B92&lt;&gt;"",Input!$C$1&lt;&gt;""),Input!$C$1,"")</f>
        <v/>
      </c>
    </row>
    <row r="93" spans="1:10" x14ac:dyDescent="0.35">
      <c r="A93" s="51" t="str">
        <f>IF(AND($B93&lt;&gt;"",Input!$C$1&lt;&gt;""),Input!$C$1,"")</f>
        <v/>
      </c>
      <c r="B93" s="50" t="str">
        <f>Input!$V95</f>
        <v/>
      </c>
      <c r="C93" s="51" t="str">
        <f>Input!$W95</f>
        <v/>
      </c>
      <c r="D93" s="51" t="str">
        <f>Input!$X95</f>
        <v/>
      </c>
      <c r="E93" s="50" t="str">
        <f>Input!$Y95</f>
        <v/>
      </c>
      <c r="F93" s="50" t="str">
        <f>Input!U95</f>
        <v/>
      </c>
      <c r="G93" s="50" t="str">
        <f>Input!T95</f>
        <v/>
      </c>
      <c r="H93" s="50" t="str">
        <f>Input!$AB95</f>
        <v/>
      </c>
      <c r="I93" s="50" t="str">
        <f>Input!$AA95</f>
        <v/>
      </c>
      <c r="J93" s="51" t="str">
        <f>IF(AND(B93&lt;&gt;"",Input!$C$1&lt;&gt;""),Input!$C$1,"")</f>
        <v/>
      </c>
    </row>
    <row r="94" spans="1:10" x14ac:dyDescent="0.35">
      <c r="A94" s="51" t="str">
        <f>IF(AND($B94&lt;&gt;"",Input!$C$1&lt;&gt;""),Input!$C$1,"")</f>
        <v/>
      </c>
      <c r="B94" s="50" t="str">
        <f>Input!$V96</f>
        <v/>
      </c>
      <c r="C94" s="51" t="str">
        <f>Input!$W96</f>
        <v/>
      </c>
      <c r="D94" s="51" t="str">
        <f>Input!$X96</f>
        <v/>
      </c>
      <c r="E94" s="50" t="str">
        <f>Input!$Y96</f>
        <v/>
      </c>
      <c r="F94" s="50" t="str">
        <f>Input!U96</f>
        <v/>
      </c>
      <c r="G94" s="50" t="str">
        <f>Input!T96</f>
        <v/>
      </c>
      <c r="H94" s="50" t="str">
        <f>Input!$AB96</f>
        <v/>
      </c>
      <c r="I94" s="50" t="str">
        <f>Input!$AA96</f>
        <v/>
      </c>
      <c r="J94" s="51" t="str">
        <f>IF(AND(B94&lt;&gt;"",Input!$C$1&lt;&gt;""),Input!$C$1,"")</f>
        <v/>
      </c>
    </row>
    <row r="95" spans="1:10" x14ac:dyDescent="0.35">
      <c r="A95" s="51" t="str">
        <f>IF(AND($B95&lt;&gt;"",Input!$C$1&lt;&gt;""),Input!$C$1,"")</f>
        <v/>
      </c>
      <c r="B95" s="50" t="str">
        <f>Input!$V97</f>
        <v/>
      </c>
      <c r="C95" s="51" t="str">
        <f>Input!$W97</f>
        <v/>
      </c>
      <c r="D95" s="51" t="str">
        <f>Input!$X97</f>
        <v/>
      </c>
      <c r="E95" s="50" t="str">
        <f>Input!$Y97</f>
        <v/>
      </c>
      <c r="F95" s="50" t="str">
        <f>Input!U97</f>
        <v/>
      </c>
      <c r="G95" s="50" t="str">
        <f>Input!T97</f>
        <v/>
      </c>
      <c r="H95" s="50" t="str">
        <f>Input!$AB97</f>
        <v/>
      </c>
      <c r="I95" s="50" t="str">
        <f>Input!$AA97</f>
        <v/>
      </c>
      <c r="J95" s="51" t="str">
        <f>IF(AND(B95&lt;&gt;"",Input!$C$1&lt;&gt;""),Input!$C$1,"")</f>
        <v/>
      </c>
    </row>
    <row r="96" spans="1:10" x14ac:dyDescent="0.35">
      <c r="A96" s="51" t="str">
        <f>IF(AND($B96&lt;&gt;"",Input!$C$1&lt;&gt;""),Input!$C$1,"")</f>
        <v/>
      </c>
      <c r="B96" s="50" t="str">
        <f>Input!$V98</f>
        <v/>
      </c>
      <c r="C96" s="51" t="str">
        <f>Input!$W98</f>
        <v/>
      </c>
      <c r="D96" s="51" t="str">
        <f>Input!$X98</f>
        <v/>
      </c>
      <c r="E96" s="50" t="str">
        <f>Input!$Y98</f>
        <v/>
      </c>
      <c r="F96" s="50" t="str">
        <f>Input!U98</f>
        <v/>
      </c>
      <c r="G96" s="50" t="str">
        <f>Input!T98</f>
        <v/>
      </c>
      <c r="H96" s="50" t="str">
        <f>Input!$AB98</f>
        <v/>
      </c>
      <c r="I96" s="50" t="str">
        <f>Input!$AA98</f>
        <v/>
      </c>
      <c r="J96" s="51" t="str">
        <f>IF(AND(B96&lt;&gt;"",Input!$C$1&lt;&gt;""),Input!$C$1,"")</f>
        <v/>
      </c>
    </row>
    <row r="97" spans="1:10" x14ac:dyDescent="0.35">
      <c r="A97" s="51" t="str">
        <f>IF(AND($B97&lt;&gt;"",Input!$C$1&lt;&gt;""),Input!$C$1,"")</f>
        <v/>
      </c>
      <c r="B97" s="50" t="str">
        <f>Input!$V99</f>
        <v/>
      </c>
      <c r="C97" s="51" t="str">
        <f>Input!$W99</f>
        <v/>
      </c>
      <c r="D97" s="51" t="str">
        <f>Input!$X99</f>
        <v/>
      </c>
      <c r="E97" s="50" t="str">
        <f>Input!$Y99</f>
        <v/>
      </c>
      <c r="F97" s="50" t="str">
        <f>Input!U99</f>
        <v/>
      </c>
      <c r="G97" s="50" t="str">
        <f>Input!T99</f>
        <v/>
      </c>
      <c r="H97" s="50" t="str">
        <f>Input!$AB99</f>
        <v/>
      </c>
      <c r="I97" s="50" t="str">
        <f>Input!$AA99</f>
        <v/>
      </c>
      <c r="J97" s="51" t="str">
        <f>IF(AND(B97&lt;&gt;"",Input!$C$1&lt;&gt;""),Input!$C$1,"")</f>
        <v/>
      </c>
    </row>
    <row r="98" spans="1:10" x14ac:dyDescent="0.35">
      <c r="A98" s="51" t="str">
        <f>IF(AND($B98&lt;&gt;"",Input!$C$1&lt;&gt;""),Input!$C$1,"")</f>
        <v/>
      </c>
      <c r="B98" s="50" t="str">
        <f>Input!$V100</f>
        <v/>
      </c>
      <c r="C98" s="51" t="str">
        <f>Input!$W100</f>
        <v/>
      </c>
      <c r="D98" s="51" t="str">
        <f>Input!$X100</f>
        <v/>
      </c>
      <c r="E98" s="50" t="str">
        <f>Input!$Y100</f>
        <v/>
      </c>
      <c r="F98" s="50" t="str">
        <f>Input!U100</f>
        <v/>
      </c>
      <c r="G98" s="50" t="str">
        <f>Input!T100</f>
        <v/>
      </c>
      <c r="H98" s="50" t="str">
        <f>Input!$AB100</f>
        <v/>
      </c>
      <c r="I98" s="50" t="str">
        <f>Input!$AA100</f>
        <v/>
      </c>
      <c r="J98" s="51" t="str">
        <f>IF(AND(B98&lt;&gt;"",Input!$C$1&lt;&gt;""),Input!$C$1,"")</f>
        <v/>
      </c>
    </row>
    <row r="99" spans="1:10" x14ac:dyDescent="0.35">
      <c r="A99" s="51" t="str">
        <f>IF(AND($B99&lt;&gt;"",Input!$C$1&lt;&gt;""),Input!$C$1,"")</f>
        <v/>
      </c>
      <c r="B99" s="50" t="str">
        <f>Input!$V101</f>
        <v/>
      </c>
      <c r="C99" s="51" t="str">
        <f>Input!$W101</f>
        <v/>
      </c>
      <c r="D99" s="51" t="str">
        <f>Input!$X101</f>
        <v/>
      </c>
      <c r="E99" s="50" t="str">
        <f>Input!$Y101</f>
        <v/>
      </c>
      <c r="F99" s="50" t="str">
        <f>Input!U101</f>
        <v/>
      </c>
      <c r="G99" s="50" t="str">
        <f>Input!T101</f>
        <v/>
      </c>
      <c r="H99" s="50" t="str">
        <f>Input!$AB101</f>
        <v/>
      </c>
      <c r="I99" s="50" t="str">
        <f>Input!$AA101</f>
        <v/>
      </c>
      <c r="J99" s="51" t="str">
        <f>IF(AND(B99&lt;&gt;"",Input!$C$1&lt;&gt;""),Input!$C$1,"")</f>
        <v/>
      </c>
    </row>
    <row r="100" spans="1:10" x14ac:dyDescent="0.35">
      <c r="A100" s="51" t="str">
        <f>IF(AND($B100&lt;&gt;"",Input!$C$1&lt;&gt;""),Input!$C$1,"")</f>
        <v/>
      </c>
      <c r="B100" s="50" t="str">
        <f>Input!$V102</f>
        <v/>
      </c>
      <c r="C100" s="51" t="str">
        <f>Input!$W102</f>
        <v/>
      </c>
      <c r="D100" s="51" t="str">
        <f>Input!$X102</f>
        <v/>
      </c>
      <c r="E100" s="50" t="str">
        <f>Input!$Y102</f>
        <v/>
      </c>
      <c r="F100" s="50" t="str">
        <f>Input!U102</f>
        <v/>
      </c>
      <c r="G100" s="50" t="str">
        <f>Input!T102</f>
        <v/>
      </c>
      <c r="H100" s="50" t="str">
        <f>Input!$AB102</f>
        <v/>
      </c>
      <c r="I100" s="50" t="str">
        <f>Input!$AA102</f>
        <v/>
      </c>
      <c r="J100" s="51" t="str">
        <f>IF(AND(B100&lt;&gt;"",Input!$C$1&lt;&gt;""),Input!$C$1,"")</f>
        <v/>
      </c>
    </row>
    <row r="101" spans="1:10" x14ac:dyDescent="0.35">
      <c r="A101" s="51" t="str">
        <f>IF(AND($B101&lt;&gt;"",Input!$C$1&lt;&gt;""),Input!$C$1,"")</f>
        <v/>
      </c>
      <c r="B101" s="50" t="str">
        <f>Input!$V103</f>
        <v/>
      </c>
      <c r="C101" s="51" t="str">
        <f>Input!$W103</f>
        <v/>
      </c>
      <c r="D101" s="51" t="str">
        <f>Input!$X103</f>
        <v/>
      </c>
      <c r="E101" s="50" t="str">
        <f>Input!$Y103</f>
        <v/>
      </c>
      <c r="F101" s="50" t="str">
        <f>Input!U103</f>
        <v/>
      </c>
      <c r="G101" s="50" t="str">
        <f>Input!T103</f>
        <v/>
      </c>
      <c r="H101" s="50" t="str">
        <f>Input!$AB103</f>
        <v/>
      </c>
      <c r="I101" s="50" t="str">
        <f>Input!$AA103</f>
        <v/>
      </c>
      <c r="J101" s="51" t="str">
        <f>IF(AND(B101&lt;&gt;"",Input!$C$1&lt;&gt;""),Input!$C$1,"")</f>
        <v/>
      </c>
    </row>
    <row r="102" spans="1:10" x14ac:dyDescent="0.35">
      <c r="A102" s="51" t="str">
        <f>IF(AND($B102&lt;&gt;"",Input!$C$1&lt;&gt;""),Input!$C$1,"")</f>
        <v/>
      </c>
      <c r="B102" s="50" t="str">
        <f>Input!$V104</f>
        <v/>
      </c>
      <c r="C102" s="51" t="str">
        <f>Input!$W104</f>
        <v/>
      </c>
      <c r="D102" s="51" t="str">
        <f>Input!$X104</f>
        <v/>
      </c>
      <c r="E102" s="50" t="str">
        <f>Input!$Y104</f>
        <v/>
      </c>
      <c r="F102" s="50" t="str">
        <f>Input!U104</f>
        <v/>
      </c>
      <c r="G102" s="50" t="str">
        <f>Input!T104</f>
        <v/>
      </c>
      <c r="H102" s="50" t="str">
        <f>Input!$AB104</f>
        <v/>
      </c>
      <c r="I102" s="50" t="str">
        <f>Input!$AA104</f>
        <v/>
      </c>
      <c r="J102" s="51" t="str">
        <f>IF(AND(B102&lt;&gt;"",Input!$C$1&lt;&gt;""),Input!$C$1,"")</f>
        <v/>
      </c>
    </row>
    <row r="103" spans="1:10" x14ac:dyDescent="0.35">
      <c r="A103" s="51" t="str">
        <f>IF(AND($B103&lt;&gt;"",Input!$C$1&lt;&gt;""),Input!$C$1,"")</f>
        <v/>
      </c>
      <c r="B103" s="50" t="str">
        <f>Input!$V105</f>
        <v/>
      </c>
      <c r="C103" s="51" t="str">
        <f>Input!$W105</f>
        <v/>
      </c>
      <c r="D103" s="51" t="str">
        <f>Input!$X105</f>
        <v/>
      </c>
      <c r="E103" s="50" t="str">
        <f>Input!$Y105</f>
        <v/>
      </c>
      <c r="F103" s="50" t="str">
        <f>Input!U105</f>
        <v/>
      </c>
      <c r="G103" s="50" t="str">
        <f>Input!T105</f>
        <v/>
      </c>
      <c r="H103" s="50" t="str">
        <f>Input!$AB105</f>
        <v/>
      </c>
      <c r="I103" s="50" t="str">
        <f>Input!$AA105</f>
        <v/>
      </c>
      <c r="J103" s="51" t="str">
        <f>IF(AND(B103&lt;&gt;"",Input!$C$1&lt;&gt;""),Input!$C$1,"")</f>
        <v/>
      </c>
    </row>
    <row r="104" spans="1:10" x14ac:dyDescent="0.35">
      <c r="A104" s="51" t="str">
        <f>IF(AND($B104&lt;&gt;"",Input!$C$1&lt;&gt;""),Input!$C$1,"")</f>
        <v/>
      </c>
      <c r="B104" s="50" t="str">
        <f>Input!$V106</f>
        <v/>
      </c>
      <c r="C104" s="51" t="str">
        <f>Input!$W106</f>
        <v/>
      </c>
      <c r="D104" s="51" t="str">
        <f>Input!$X106</f>
        <v/>
      </c>
      <c r="E104" s="50" t="str">
        <f>Input!$Y106</f>
        <v/>
      </c>
      <c r="F104" s="50" t="str">
        <f>Input!U106</f>
        <v/>
      </c>
      <c r="G104" s="50" t="str">
        <f>Input!T106</f>
        <v/>
      </c>
      <c r="H104" s="50" t="str">
        <f>Input!$AB106</f>
        <v/>
      </c>
      <c r="I104" s="50" t="str">
        <f>Input!$AA106</f>
        <v/>
      </c>
      <c r="J104" s="51" t="str">
        <f>IF(AND(B104&lt;&gt;"",Input!$C$1&lt;&gt;""),Input!$C$1,"")</f>
        <v/>
      </c>
    </row>
    <row r="105" spans="1:10" x14ac:dyDescent="0.35">
      <c r="A105" s="51" t="str">
        <f>IF(AND($B105&lt;&gt;"",Input!$C$1&lt;&gt;""),Input!$C$1,"")</f>
        <v/>
      </c>
      <c r="B105" s="50" t="str">
        <f>Input!$V107</f>
        <v/>
      </c>
      <c r="C105" s="51" t="str">
        <f>Input!$W107</f>
        <v/>
      </c>
      <c r="D105" s="51" t="str">
        <f>Input!$X107</f>
        <v/>
      </c>
      <c r="E105" s="50" t="str">
        <f>Input!$Y107</f>
        <v/>
      </c>
      <c r="F105" s="50" t="str">
        <f>Input!U107</f>
        <v/>
      </c>
      <c r="G105" s="50" t="str">
        <f>Input!T107</f>
        <v/>
      </c>
      <c r="H105" s="50" t="str">
        <f>Input!$AB107</f>
        <v/>
      </c>
      <c r="I105" s="50" t="str">
        <f>Input!$AA107</f>
        <v/>
      </c>
      <c r="J105" s="51" t="str">
        <f>IF(AND(B105&lt;&gt;"",Input!$C$1&lt;&gt;""),Input!$C$1,"")</f>
        <v/>
      </c>
    </row>
    <row r="106" spans="1:10" x14ac:dyDescent="0.35">
      <c r="A106" s="51" t="str">
        <f>IF(AND($B106&lt;&gt;"",Input!$C$1&lt;&gt;""),Input!$C$1,"")</f>
        <v/>
      </c>
      <c r="B106" s="50" t="str">
        <f>Input!$V108</f>
        <v/>
      </c>
      <c r="C106" s="51" t="str">
        <f>Input!$W108</f>
        <v/>
      </c>
      <c r="D106" s="51" t="str">
        <f>Input!$X108</f>
        <v/>
      </c>
      <c r="E106" s="50" t="str">
        <f>Input!$Y108</f>
        <v/>
      </c>
      <c r="F106" s="50" t="str">
        <f>Input!U108</f>
        <v/>
      </c>
      <c r="G106" s="50" t="str">
        <f>Input!T108</f>
        <v/>
      </c>
      <c r="H106" s="50" t="str">
        <f>Input!$AB108</f>
        <v/>
      </c>
      <c r="I106" s="50" t="str">
        <f>Input!$AA108</f>
        <v/>
      </c>
      <c r="J106" s="51" t="str">
        <f>IF(AND(B106&lt;&gt;"",Input!$C$1&lt;&gt;""),Input!$C$1,"")</f>
        <v/>
      </c>
    </row>
    <row r="107" spans="1:10" x14ac:dyDescent="0.35">
      <c r="A107" s="51" t="str">
        <f>IF(AND($B107&lt;&gt;"",Input!$C$1&lt;&gt;""),Input!$C$1,"")</f>
        <v/>
      </c>
      <c r="B107" s="50" t="str">
        <f>Input!$V109</f>
        <v/>
      </c>
      <c r="C107" s="51" t="str">
        <f>Input!$W109</f>
        <v/>
      </c>
      <c r="D107" s="51" t="str">
        <f>Input!$X109</f>
        <v/>
      </c>
      <c r="E107" s="50" t="str">
        <f>Input!$Y109</f>
        <v/>
      </c>
      <c r="F107" s="50" t="str">
        <f>Input!U109</f>
        <v/>
      </c>
      <c r="G107" s="50" t="str">
        <f>Input!T109</f>
        <v/>
      </c>
      <c r="H107" s="50" t="str">
        <f>Input!$AB109</f>
        <v/>
      </c>
      <c r="I107" s="50" t="str">
        <f>Input!$AA109</f>
        <v/>
      </c>
      <c r="J107" s="51" t="str">
        <f>IF(AND(B107&lt;&gt;"",Input!$C$1&lt;&gt;""),Input!$C$1,"")</f>
        <v/>
      </c>
    </row>
    <row r="108" spans="1:10" x14ac:dyDescent="0.35">
      <c r="A108" s="51" t="str">
        <f>IF(AND($B108&lt;&gt;"",Input!$C$1&lt;&gt;""),Input!$C$1,"")</f>
        <v/>
      </c>
      <c r="B108" s="50" t="str">
        <f>Input!$V110</f>
        <v/>
      </c>
      <c r="C108" s="51" t="str">
        <f>Input!$W110</f>
        <v/>
      </c>
      <c r="D108" s="51" t="str">
        <f>Input!$X110</f>
        <v/>
      </c>
      <c r="E108" s="50" t="str">
        <f>Input!$Y110</f>
        <v/>
      </c>
      <c r="F108" s="50" t="str">
        <f>Input!U110</f>
        <v/>
      </c>
      <c r="G108" s="50" t="str">
        <f>Input!T110</f>
        <v/>
      </c>
      <c r="H108" s="50" t="str">
        <f>Input!$AB110</f>
        <v/>
      </c>
      <c r="I108" s="50" t="str">
        <f>Input!$AA110</f>
        <v/>
      </c>
      <c r="J108" s="51" t="str">
        <f>IF(AND(B108&lt;&gt;"",Input!$C$1&lt;&gt;""),Input!$C$1,"")</f>
        <v/>
      </c>
    </row>
    <row r="109" spans="1:10" x14ac:dyDescent="0.35">
      <c r="A109" s="51" t="str">
        <f>IF(AND($B109&lt;&gt;"",Input!$C$1&lt;&gt;""),Input!$C$1,"")</f>
        <v/>
      </c>
      <c r="B109" s="50" t="str">
        <f>Input!$V111</f>
        <v/>
      </c>
      <c r="C109" s="51" t="str">
        <f>Input!$W111</f>
        <v/>
      </c>
      <c r="D109" s="51" t="str">
        <f>Input!$X111</f>
        <v/>
      </c>
      <c r="E109" s="50" t="str">
        <f>Input!$Y111</f>
        <v/>
      </c>
      <c r="F109" s="50" t="str">
        <f>Input!U111</f>
        <v/>
      </c>
      <c r="G109" s="50" t="str">
        <f>Input!T111</f>
        <v/>
      </c>
      <c r="H109" s="50" t="str">
        <f>Input!$AB111</f>
        <v/>
      </c>
      <c r="I109" s="50" t="str">
        <f>Input!$AA111</f>
        <v/>
      </c>
      <c r="J109" s="51" t="str">
        <f>IF(AND(B109&lt;&gt;"",Input!$C$1&lt;&gt;""),Input!$C$1,"")</f>
        <v/>
      </c>
    </row>
    <row r="110" spans="1:10" x14ac:dyDescent="0.35">
      <c r="A110" s="51" t="str">
        <f>IF(AND($B110&lt;&gt;"",Input!$C$1&lt;&gt;""),Input!$C$1,"")</f>
        <v/>
      </c>
      <c r="B110" s="50" t="str">
        <f>Input!$V112</f>
        <v/>
      </c>
      <c r="C110" s="51" t="str">
        <f>Input!$W112</f>
        <v/>
      </c>
      <c r="D110" s="51" t="str">
        <f>Input!$X112</f>
        <v/>
      </c>
      <c r="E110" s="50" t="str">
        <f>Input!$Y112</f>
        <v/>
      </c>
      <c r="F110" s="50" t="str">
        <f>Input!U112</f>
        <v/>
      </c>
      <c r="G110" s="50" t="str">
        <f>Input!T112</f>
        <v/>
      </c>
      <c r="H110" s="50" t="str">
        <f>Input!$AB112</f>
        <v/>
      </c>
      <c r="I110" s="50" t="str">
        <f>Input!$AA112</f>
        <v/>
      </c>
      <c r="J110" s="51" t="str">
        <f>IF(AND(B110&lt;&gt;"",Input!$C$1&lt;&gt;""),Input!$C$1,"")</f>
        <v/>
      </c>
    </row>
    <row r="111" spans="1:10" x14ac:dyDescent="0.35">
      <c r="A111" s="51" t="str">
        <f>IF(AND($B111&lt;&gt;"",Input!$C$1&lt;&gt;""),Input!$C$1,"")</f>
        <v/>
      </c>
      <c r="B111" s="50" t="str">
        <f>Input!$V113</f>
        <v/>
      </c>
      <c r="C111" s="51" t="str">
        <f>Input!$W113</f>
        <v/>
      </c>
      <c r="D111" s="51" t="str">
        <f>Input!$X113</f>
        <v/>
      </c>
      <c r="E111" s="50" t="str">
        <f>Input!$Y113</f>
        <v/>
      </c>
      <c r="F111" s="50" t="str">
        <f>Input!U113</f>
        <v/>
      </c>
      <c r="G111" s="50" t="str">
        <f>Input!T113</f>
        <v/>
      </c>
      <c r="H111" s="50" t="str">
        <f>Input!$AB113</f>
        <v/>
      </c>
      <c r="I111" s="50" t="str">
        <f>Input!$AA113</f>
        <v/>
      </c>
      <c r="J111" s="51" t="str">
        <f>IF(AND(B111&lt;&gt;"",Input!$C$1&lt;&gt;""),Input!$C$1,"")</f>
        <v/>
      </c>
    </row>
    <row r="112" spans="1:10" x14ac:dyDescent="0.35">
      <c r="A112" s="51" t="str">
        <f>IF(AND($B112&lt;&gt;"",Input!$C$1&lt;&gt;""),Input!$C$1,"")</f>
        <v/>
      </c>
      <c r="B112" s="50" t="str">
        <f>Input!$V114</f>
        <v/>
      </c>
      <c r="C112" s="51" t="str">
        <f>Input!$W114</f>
        <v/>
      </c>
      <c r="D112" s="51" t="str">
        <f>Input!$X114</f>
        <v/>
      </c>
      <c r="E112" s="50" t="str">
        <f>Input!$Y114</f>
        <v/>
      </c>
      <c r="F112" s="50" t="str">
        <f>Input!U114</f>
        <v/>
      </c>
      <c r="G112" s="50" t="str">
        <f>Input!T114</f>
        <v/>
      </c>
      <c r="H112" s="50" t="str">
        <f>Input!$AB114</f>
        <v/>
      </c>
      <c r="I112" s="50" t="str">
        <f>Input!$AA114</f>
        <v/>
      </c>
      <c r="J112" s="51" t="str">
        <f>IF(AND(B112&lt;&gt;"",Input!$C$1&lt;&gt;""),Input!$C$1,"")</f>
        <v/>
      </c>
    </row>
    <row r="113" spans="1:10" x14ac:dyDescent="0.35">
      <c r="A113" s="51" t="str">
        <f>IF(AND($B113&lt;&gt;"",Input!$C$1&lt;&gt;""),Input!$C$1,"")</f>
        <v/>
      </c>
      <c r="B113" s="50" t="str">
        <f>Input!$V115</f>
        <v/>
      </c>
      <c r="C113" s="51" t="str">
        <f>Input!$W115</f>
        <v/>
      </c>
      <c r="D113" s="51" t="str">
        <f>Input!$X115</f>
        <v/>
      </c>
      <c r="E113" s="50" t="str">
        <f>Input!$Y115</f>
        <v/>
      </c>
      <c r="F113" s="50" t="str">
        <f>Input!U115</f>
        <v/>
      </c>
      <c r="G113" s="50" t="str">
        <f>Input!T115</f>
        <v/>
      </c>
      <c r="H113" s="50" t="str">
        <f>Input!$AB115</f>
        <v/>
      </c>
      <c r="I113" s="50" t="str">
        <f>Input!$AA115</f>
        <v/>
      </c>
      <c r="J113" s="51" t="str">
        <f>IF(AND(B113&lt;&gt;"",Input!$C$1&lt;&gt;""),Input!$C$1,"")</f>
        <v/>
      </c>
    </row>
    <row r="114" spans="1:10" x14ac:dyDescent="0.35">
      <c r="A114" s="51" t="str">
        <f>IF(AND($B114&lt;&gt;"",Input!$C$1&lt;&gt;""),Input!$C$1,"")</f>
        <v/>
      </c>
      <c r="B114" s="50" t="str">
        <f>Input!$V116</f>
        <v/>
      </c>
      <c r="C114" s="51" t="str">
        <f>Input!$W116</f>
        <v/>
      </c>
      <c r="D114" s="51" t="str">
        <f>Input!$X116</f>
        <v/>
      </c>
      <c r="E114" s="50" t="str">
        <f>Input!$Y116</f>
        <v/>
      </c>
      <c r="F114" s="50" t="str">
        <f>Input!U116</f>
        <v/>
      </c>
      <c r="G114" s="50" t="str">
        <f>Input!T116</f>
        <v/>
      </c>
      <c r="H114" s="50" t="str">
        <f>Input!$AB116</f>
        <v/>
      </c>
      <c r="I114" s="50" t="str">
        <f>Input!$AA116</f>
        <v/>
      </c>
      <c r="J114" s="51" t="str">
        <f>IF(AND(B114&lt;&gt;"",Input!$C$1&lt;&gt;""),Input!$C$1,"")</f>
        <v/>
      </c>
    </row>
    <row r="115" spans="1:10" x14ac:dyDescent="0.35">
      <c r="A115" s="51" t="str">
        <f>IF(AND($B115&lt;&gt;"",Input!$C$1&lt;&gt;""),Input!$C$1,"")</f>
        <v/>
      </c>
      <c r="B115" s="50" t="str">
        <f>Input!$V117</f>
        <v/>
      </c>
      <c r="C115" s="51" t="str">
        <f>Input!$W117</f>
        <v/>
      </c>
      <c r="D115" s="51" t="str">
        <f>Input!$X117</f>
        <v/>
      </c>
      <c r="E115" s="50" t="str">
        <f>Input!$Y117</f>
        <v/>
      </c>
      <c r="F115" s="50" t="str">
        <f>Input!U117</f>
        <v/>
      </c>
      <c r="G115" s="50" t="str">
        <f>Input!T117</f>
        <v/>
      </c>
      <c r="H115" s="50" t="str">
        <f>Input!$AB117</f>
        <v/>
      </c>
      <c r="I115" s="50" t="str">
        <f>Input!$AA117</f>
        <v/>
      </c>
      <c r="J115" s="51" t="str">
        <f>IF(AND(B115&lt;&gt;"",Input!$C$1&lt;&gt;""),Input!$C$1,"")</f>
        <v/>
      </c>
    </row>
    <row r="116" spans="1:10" x14ac:dyDescent="0.35">
      <c r="A116" s="51" t="str">
        <f>IF(AND($B116&lt;&gt;"",Input!$C$1&lt;&gt;""),Input!$C$1,"")</f>
        <v/>
      </c>
      <c r="B116" s="50" t="str">
        <f>Input!$V118</f>
        <v/>
      </c>
      <c r="C116" s="51" t="str">
        <f>Input!$W118</f>
        <v/>
      </c>
      <c r="D116" s="51" t="str">
        <f>Input!$X118</f>
        <v/>
      </c>
      <c r="E116" s="50" t="str">
        <f>Input!$Y118</f>
        <v/>
      </c>
      <c r="F116" s="50" t="str">
        <f>Input!U118</f>
        <v/>
      </c>
      <c r="G116" s="50" t="str">
        <f>Input!T118</f>
        <v/>
      </c>
      <c r="H116" s="50" t="str">
        <f>Input!$AB118</f>
        <v/>
      </c>
      <c r="I116" s="50" t="str">
        <f>Input!$AA118</f>
        <v/>
      </c>
      <c r="J116" s="51" t="str">
        <f>IF(AND(B116&lt;&gt;"",Input!$C$1&lt;&gt;""),Input!$C$1,"")</f>
        <v/>
      </c>
    </row>
    <row r="117" spans="1:10" x14ac:dyDescent="0.35">
      <c r="A117" s="51" t="str">
        <f>IF(AND($B117&lt;&gt;"",Input!$C$1&lt;&gt;""),Input!$C$1,"")</f>
        <v/>
      </c>
      <c r="B117" s="50" t="str">
        <f>Input!$V119</f>
        <v/>
      </c>
      <c r="C117" s="51" t="str">
        <f>Input!$W119</f>
        <v/>
      </c>
      <c r="D117" s="51" t="str">
        <f>Input!$X119</f>
        <v/>
      </c>
      <c r="E117" s="50" t="str">
        <f>Input!$Y119</f>
        <v/>
      </c>
      <c r="F117" s="50" t="str">
        <f>Input!U119</f>
        <v/>
      </c>
      <c r="G117" s="50" t="str">
        <f>Input!T119</f>
        <v/>
      </c>
      <c r="H117" s="50" t="str">
        <f>Input!$AB119</f>
        <v/>
      </c>
      <c r="I117" s="50" t="str">
        <f>Input!$AA119</f>
        <v/>
      </c>
      <c r="J117" s="51" t="str">
        <f>IF(AND(B117&lt;&gt;"",Input!$C$1&lt;&gt;""),Input!$C$1,"")</f>
        <v/>
      </c>
    </row>
    <row r="118" spans="1:10" x14ac:dyDescent="0.35">
      <c r="A118" s="51" t="str">
        <f>IF(AND($B118&lt;&gt;"",Input!$C$1&lt;&gt;""),Input!$C$1,"")</f>
        <v/>
      </c>
      <c r="B118" s="50" t="str">
        <f>Input!$V120</f>
        <v/>
      </c>
      <c r="C118" s="51" t="str">
        <f>Input!$W120</f>
        <v/>
      </c>
      <c r="D118" s="51" t="str">
        <f>Input!$X120</f>
        <v/>
      </c>
      <c r="E118" s="50" t="str">
        <f>Input!$Y120</f>
        <v/>
      </c>
      <c r="F118" s="50" t="str">
        <f>Input!U120</f>
        <v/>
      </c>
      <c r="G118" s="50" t="str">
        <f>Input!T120</f>
        <v/>
      </c>
      <c r="H118" s="50" t="str">
        <f>Input!$AB120</f>
        <v/>
      </c>
      <c r="I118" s="50" t="str">
        <f>Input!$AA120</f>
        <v/>
      </c>
      <c r="J118" s="51" t="str">
        <f>IF(AND(B118&lt;&gt;"",Input!$C$1&lt;&gt;""),Input!$C$1,"")</f>
        <v/>
      </c>
    </row>
    <row r="119" spans="1:10" x14ac:dyDescent="0.35">
      <c r="A119" s="51" t="str">
        <f>IF(AND($B119&lt;&gt;"",Input!$C$1&lt;&gt;""),Input!$C$1,"")</f>
        <v/>
      </c>
      <c r="B119" s="50" t="str">
        <f>Input!$V121</f>
        <v/>
      </c>
      <c r="C119" s="51" t="str">
        <f>Input!$W121</f>
        <v/>
      </c>
      <c r="D119" s="51" t="str">
        <f>Input!$X121</f>
        <v/>
      </c>
      <c r="E119" s="50" t="str">
        <f>Input!$Y121</f>
        <v/>
      </c>
      <c r="F119" s="50" t="str">
        <f>Input!U121</f>
        <v/>
      </c>
      <c r="G119" s="50" t="str">
        <f>Input!T121</f>
        <v/>
      </c>
      <c r="H119" s="50" t="str">
        <f>Input!$AB121</f>
        <v/>
      </c>
      <c r="I119" s="50" t="str">
        <f>Input!$AA121</f>
        <v/>
      </c>
      <c r="J119" s="51" t="str">
        <f>IF(AND(B119&lt;&gt;"",Input!$C$1&lt;&gt;""),Input!$C$1,"")</f>
        <v/>
      </c>
    </row>
    <row r="120" spans="1:10" x14ac:dyDescent="0.35">
      <c r="A120" s="51" t="str">
        <f>IF(AND($B120&lt;&gt;"",Input!$C$1&lt;&gt;""),Input!$C$1,"")</f>
        <v/>
      </c>
      <c r="B120" s="50" t="str">
        <f>Input!$V122</f>
        <v/>
      </c>
      <c r="C120" s="51" t="str">
        <f>Input!$W122</f>
        <v/>
      </c>
      <c r="D120" s="51" t="str">
        <f>Input!$X122</f>
        <v/>
      </c>
      <c r="E120" s="50" t="str">
        <f>Input!$Y122</f>
        <v/>
      </c>
      <c r="F120" s="50" t="str">
        <f>Input!U122</f>
        <v/>
      </c>
      <c r="G120" s="50" t="str">
        <f>Input!T122</f>
        <v/>
      </c>
      <c r="H120" s="50" t="str">
        <f>Input!$AB122</f>
        <v/>
      </c>
      <c r="I120" s="50" t="str">
        <f>Input!$AA122</f>
        <v/>
      </c>
      <c r="J120" s="51" t="str">
        <f>IF(AND(B120&lt;&gt;"",Input!$C$1&lt;&gt;""),Input!$C$1,"")</f>
        <v/>
      </c>
    </row>
    <row r="121" spans="1:10" x14ac:dyDescent="0.35">
      <c r="A121" s="51" t="str">
        <f>IF(AND($B121&lt;&gt;"",Input!$C$1&lt;&gt;""),Input!$C$1,"")</f>
        <v/>
      </c>
      <c r="B121" s="50" t="str">
        <f>Input!$V123</f>
        <v/>
      </c>
      <c r="C121" s="51" t="str">
        <f>Input!$W123</f>
        <v/>
      </c>
      <c r="D121" s="51" t="str">
        <f>Input!$X123</f>
        <v/>
      </c>
      <c r="E121" s="50" t="str">
        <f>Input!$Y123</f>
        <v/>
      </c>
      <c r="F121" s="50" t="str">
        <f>Input!U123</f>
        <v/>
      </c>
      <c r="G121" s="50" t="str">
        <f>Input!T123</f>
        <v/>
      </c>
      <c r="H121" s="50" t="str">
        <f>Input!$AB123</f>
        <v/>
      </c>
      <c r="I121" s="50" t="str">
        <f>Input!$AA123</f>
        <v/>
      </c>
      <c r="J121" s="51" t="str">
        <f>IF(AND(B121&lt;&gt;"",Input!$C$1&lt;&gt;""),Input!$C$1,"")</f>
        <v/>
      </c>
    </row>
    <row r="122" spans="1:10" x14ac:dyDescent="0.35">
      <c r="A122" s="51" t="str">
        <f>IF(AND($B122&lt;&gt;"",Input!$C$1&lt;&gt;""),Input!$C$1,"")</f>
        <v/>
      </c>
      <c r="B122" s="50" t="str">
        <f>Input!$V124</f>
        <v/>
      </c>
      <c r="C122" s="51" t="str">
        <f>Input!$W124</f>
        <v/>
      </c>
      <c r="D122" s="51" t="str">
        <f>Input!$X124</f>
        <v/>
      </c>
      <c r="E122" s="50" t="str">
        <f>Input!$Y124</f>
        <v/>
      </c>
      <c r="F122" s="50" t="str">
        <f>Input!U124</f>
        <v/>
      </c>
      <c r="G122" s="50" t="str">
        <f>Input!T124</f>
        <v/>
      </c>
      <c r="H122" s="50" t="str">
        <f>Input!$AB124</f>
        <v/>
      </c>
      <c r="I122" s="50" t="str">
        <f>Input!$AA124</f>
        <v/>
      </c>
      <c r="J122" s="51" t="str">
        <f>IF(AND(B122&lt;&gt;"",Input!$C$1&lt;&gt;""),Input!$C$1,"")</f>
        <v/>
      </c>
    </row>
    <row r="123" spans="1:10" x14ac:dyDescent="0.35">
      <c r="A123" s="51" t="str">
        <f>IF(AND($B123&lt;&gt;"",Input!$C$1&lt;&gt;""),Input!$C$1,"")</f>
        <v/>
      </c>
      <c r="B123" s="50" t="str">
        <f>Input!$V125</f>
        <v/>
      </c>
      <c r="C123" s="51" t="str">
        <f>Input!$W125</f>
        <v/>
      </c>
      <c r="D123" s="51" t="str">
        <f>Input!$X125</f>
        <v/>
      </c>
      <c r="E123" s="50" t="str">
        <f>Input!$Y125</f>
        <v/>
      </c>
      <c r="F123" s="50" t="str">
        <f>Input!U125</f>
        <v/>
      </c>
      <c r="G123" s="50" t="str">
        <f>Input!T125</f>
        <v/>
      </c>
      <c r="H123" s="50" t="str">
        <f>Input!$AB125</f>
        <v/>
      </c>
      <c r="I123" s="50" t="str">
        <f>Input!$AA125</f>
        <v/>
      </c>
      <c r="J123" s="51" t="str">
        <f>IF(AND(B123&lt;&gt;"",Input!$C$1&lt;&gt;""),Input!$C$1,"")</f>
        <v/>
      </c>
    </row>
    <row r="124" spans="1:10" x14ac:dyDescent="0.35">
      <c r="A124" s="51" t="str">
        <f>IF(AND($B124&lt;&gt;"",Input!$C$1&lt;&gt;""),Input!$C$1,"")</f>
        <v/>
      </c>
      <c r="B124" s="50" t="str">
        <f>Input!$V126</f>
        <v/>
      </c>
      <c r="C124" s="51" t="str">
        <f>Input!$W126</f>
        <v/>
      </c>
      <c r="D124" s="51" t="str">
        <f>Input!$X126</f>
        <v/>
      </c>
      <c r="E124" s="50" t="str">
        <f>Input!$Y126</f>
        <v/>
      </c>
      <c r="F124" s="50" t="str">
        <f>Input!U126</f>
        <v/>
      </c>
      <c r="G124" s="50" t="str">
        <f>Input!T126</f>
        <v/>
      </c>
      <c r="H124" s="50" t="str">
        <f>Input!$AB126</f>
        <v/>
      </c>
      <c r="I124" s="50" t="str">
        <f>Input!$AA126</f>
        <v/>
      </c>
      <c r="J124" s="51" t="str">
        <f>IF(AND(B124&lt;&gt;"",Input!$C$1&lt;&gt;""),Input!$C$1,"")</f>
        <v/>
      </c>
    </row>
    <row r="125" spans="1:10" x14ac:dyDescent="0.35">
      <c r="A125" s="51" t="str">
        <f>IF(AND($B125&lt;&gt;"",Input!$C$1&lt;&gt;""),Input!$C$1,"")</f>
        <v/>
      </c>
      <c r="B125" s="50" t="str">
        <f>Input!$V127</f>
        <v/>
      </c>
      <c r="C125" s="51" t="str">
        <f>Input!$W127</f>
        <v/>
      </c>
      <c r="D125" s="51" t="str">
        <f>Input!$X127</f>
        <v/>
      </c>
      <c r="E125" s="50" t="str">
        <f>Input!$Y127</f>
        <v/>
      </c>
      <c r="F125" s="50" t="str">
        <f>Input!U127</f>
        <v/>
      </c>
      <c r="G125" s="50" t="str">
        <f>Input!T127</f>
        <v/>
      </c>
      <c r="H125" s="50" t="str">
        <f>Input!$AB127</f>
        <v/>
      </c>
      <c r="I125" s="50" t="str">
        <f>Input!$AA127</f>
        <v/>
      </c>
      <c r="J125" s="51" t="str">
        <f>IF(AND(B125&lt;&gt;"",Input!$C$1&lt;&gt;""),Input!$C$1,"")</f>
        <v/>
      </c>
    </row>
    <row r="126" spans="1:10" x14ac:dyDescent="0.35">
      <c r="A126" s="51" t="str">
        <f>IF(AND($B126&lt;&gt;"",Input!$C$1&lt;&gt;""),Input!$C$1,"")</f>
        <v/>
      </c>
      <c r="B126" s="50" t="str">
        <f>Input!$V128</f>
        <v/>
      </c>
      <c r="C126" s="51" t="str">
        <f>Input!$W128</f>
        <v/>
      </c>
      <c r="D126" s="51" t="str">
        <f>Input!$X128</f>
        <v/>
      </c>
      <c r="E126" s="50" t="str">
        <f>Input!$Y128</f>
        <v/>
      </c>
      <c r="F126" s="50" t="str">
        <f>Input!U128</f>
        <v/>
      </c>
      <c r="G126" s="50" t="str">
        <f>Input!T128</f>
        <v/>
      </c>
      <c r="H126" s="50" t="str">
        <f>Input!$AB128</f>
        <v/>
      </c>
      <c r="I126" s="50" t="str">
        <f>Input!$AA128</f>
        <v/>
      </c>
      <c r="J126" s="51" t="str">
        <f>IF(AND(B126&lt;&gt;"",Input!$C$1&lt;&gt;""),Input!$C$1,"")</f>
        <v/>
      </c>
    </row>
    <row r="127" spans="1:10" x14ac:dyDescent="0.35">
      <c r="A127" s="51" t="str">
        <f>IF(AND($B127&lt;&gt;"",Input!$C$1&lt;&gt;""),Input!$C$1,"")</f>
        <v/>
      </c>
      <c r="B127" s="50" t="str">
        <f>Input!$V129</f>
        <v/>
      </c>
      <c r="C127" s="51" t="str">
        <f>Input!$W129</f>
        <v/>
      </c>
      <c r="D127" s="51" t="str">
        <f>Input!$X129</f>
        <v/>
      </c>
      <c r="E127" s="50" t="str">
        <f>Input!$Y129</f>
        <v/>
      </c>
      <c r="F127" s="50" t="str">
        <f>Input!U129</f>
        <v/>
      </c>
      <c r="G127" s="50" t="str">
        <f>Input!T129</f>
        <v/>
      </c>
      <c r="H127" s="50" t="str">
        <f>Input!$AB129</f>
        <v/>
      </c>
      <c r="I127" s="50" t="str">
        <f>Input!$AA129</f>
        <v/>
      </c>
      <c r="J127" s="51" t="str">
        <f>IF(AND(B127&lt;&gt;"",Input!$C$1&lt;&gt;""),Input!$C$1,"")</f>
        <v/>
      </c>
    </row>
    <row r="128" spans="1:10" x14ac:dyDescent="0.35">
      <c r="A128" s="51" t="str">
        <f>IF(AND($B128&lt;&gt;"",Input!$C$1&lt;&gt;""),Input!$C$1,"")</f>
        <v/>
      </c>
      <c r="B128" s="50" t="str">
        <f>Input!$V130</f>
        <v/>
      </c>
      <c r="C128" s="51" t="str">
        <f>Input!$W130</f>
        <v/>
      </c>
      <c r="D128" s="51" t="str">
        <f>Input!$X130</f>
        <v/>
      </c>
      <c r="E128" s="50" t="str">
        <f>Input!$Y130</f>
        <v/>
      </c>
      <c r="F128" s="50" t="str">
        <f>Input!U130</f>
        <v/>
      </c>
      <c r="G128" s="50" t="str">
        <f>Input!T130</f>
        <v/>
      </c>
      <c r="H128" s="50" t="str">
        <f>Input!$AB130</f>
        <v/>
      </c>
      <c r="I128" s="50" t="str">
        <f>Input!$AA130</f>
        <v/>
      </c>
      <c r="J128" s="51" t="str">
        <f>IF(AND(B128&lt;&gt;"",Input!$C$1&lt;&gt;""),Input!$C$1,"")</f>
        <v/>
      </c>
    </row>
    <row r="129" spans="1:10" x14ac:dyDescent="0.35">
      <c r="A129" s="51" t="str">
        <f>IF(AND($B129&lt;&gt;"",Input!$C$1&lt;&gt;""),Input!$C$1,"")</f>
        <v/>
      </c>
      <c r="B129" s="50" t="str">
        <f>Input!$V131</f>
        <v/>
      </c>
      <c r="C129" s="51" t="str">
        <f>Input!$W131</f>
        <v/>
      </c>
      <c r="D129" s="51" t="str">
        <f>Input!$X131</f>
        <v/>
      </c>
      <c r="E129" s="50" t="str">
        <f>Input!$Y131</f>
        <v/>
      </c>
      <c r="F129" s="50" t="str">
        <f>Input!U131</f>
        <v/>
      </c>
      <c r="G129" s="50" t="str">
        <f>Input!T131</f>
        <v/>
      </c>
      <c r="H129" s="50" t="str">
        <f>Input!$AB131</f>
        <v/>
      </c>
      <c r="I129" s="50" t="str">
        <f>Input!$AA131</f>
        <v/>
      </c>
      <c r="J129" s="51" t="str">
        <f>IF(AND(B129&lt;&gt;"",Input!$C$1&lt;&gt;""),Input!$C$1,"")</f>
        <v/>
      </c>
    </row>
    <row r="130" spans="1:10" x14ac:dyDescent="0.35">
      <c r="A130" s="51" t="str">
        <f>IF(AND($B130&lt;&gt;"",Input!$C$1&lt;&gt;""),Input!$C$1,"")</f>
        <v/>
      </c>
      <c r="B130" s="50" t="str">
        <f>Input!$V132</f>
        <v/>
      </c>
      <c r="C130" s="51" t="str">
        <f>Input!$W132</f>
        <v/>
      </c>
      <c r="D130" s="51" t="str">
        <f>Input!$X132</f>
        <v/>
      </c>
      <c r="E130" s="50" t="str">
        <f>Input!$Y132</f>
        <v/>
      </c>
      <c r="F130" s="50" t="str">
        <f>Input!U132</f>
        <v/>
      </c>
      <c r="G130" s="50" t="str">
        <f>Input!T132</f>
        <v/>
      </c>
      <c r="H130" s="50" t="str">
        <f>Input!$AB132</f>
        <v/>
      </c>
      <c r="I130" s="50" t="str">
        <f>Input!$AA132</f>
        <v/>
      </c>
      <c r="J130" s="51" t="str">
        <f>IF(AND(B130&lt;&gt;"",Input!$C$1&lt;&gt;""),Input!$C$1,"")</f>
        <v/>
      </c>
    </row>
    <row r="131" spans="1:10" x14ac:dyDescent="0.35">
      <c r="A131" s="51" t="str">
        <f>IF(AND($B131&lt;&gt;"",Input!$C$1&lt;&gt;""),Input!$C$1,"")</f>
        <v/>
      </c>
      <c r="B131" s="50" t="str">
        <f>Input!$V133</f>
        <v/>
      </c>
      <c r="C131" s="51" t="str">
        <f>Input!$W133</f>
        <v/>
      </c>
      <c r="D131" s="51" t="str">
        <f>Input!$X133</f>
        <v/>
      </c>
      <c r="E131" s="50" t="str">
        <f>Input!$Y133</f>
        <v/>
      </c>
      <c r="F131" s="50" t="str">
        <f>Input!U133</f>
        <v/>
      </c>
      <c r="G131" s="50" t="str">
        <f>Input!T133</f>
        <v/>
      </c>
      <c r="H131" s="50" t="str">
        <f>Input!$AB133</f>
        <v/>
      </c>
      <c r="I131" s="50" t="str">
        <f>Input!$AA133</f>
        <v/>
      </c>
      <c r="J131" s="51" t="str">
        <f>IF(AND(B131&lt;&gt;"",Input!$C$1&lt;&gt;""),Input!$C$1,"")</f>
        <v/>
      </c>
    </row>
    <row r="132" spans="1:10" x14ac:dyDescent="0.35">
      <c r="A132" s="51" t="str">
        <f>IF(AND($B132&lt;&gt;"",Input!$C$1&lt;&gt;""),Input!$C$1,"")</f>
        <v/>
      </c>
      <c r="B132" s="50" t="str">
        <f>Input!$V134</f>
        <v/>
      </c>
      <c r="C132" s="51" t="str">
        <f>Input!$W134</f>
        <v/>
      </c>
      <c r="D132" s="51" t="str">
        <f>Input!$X134</f>
        <v/>
      </c>
      <c r="E132" s="50" t="str">
        <f>Input!$Y134</f>
        <v/>
      </c>
      <c r="F132" s="50" t="str">
        <f>Input!U134</f>
        <v/>
      </c>
      <c r="G132" s="50" t="str">
        <f>Input!T134</f>
        <v/>
      </c>
      <c r="H132" s="50" t="str">
        <f>Input!$AB134</f>
        <v/>
      </c>
      <c r="I132" s="50" t="str">
        <f>Input!$AA134</f>
        <v/>
      </c>
      <c r="J132" s="51" t="str">
        <f>IF(AND(B132&lt;&gt;"",Input!$C$1&lt;&gt;""),Input!$C$1,"")</f>
        <v/>
      </c>
    </row>
    <row r="133" spans="1:10" x14ac:dyDescent="0.35">
      <c r="A133" s="51" t="str">
        <f>IF(AND($B133&lt;&gt;"",Input!$C$1&lt;&gt;""),Input!$C$1,"")</f>
        <v/>
      </c>
      <c r="B133" s="50" t="str">
        <f>Input!$V135</f>
        <v/>
      </c>
      <c r="C133" s="51" t="str">
        <f>Input!$W135</f>
        <v/>
      </c>
      <c r="D133" s="51" t="str">
        <f>Input!$X135</f>
        <v/>
      </c>
      <c r="E133" s="50" t="str">
        <f>Input!$Y135</f>
        <v/>
      </c>
      <c r="F133" s="50" t="str">
        <f>Input!U135</f>
        <v/>
      </c>
      <c r="G133" s="50" t="str">
        <f>Input!T135</f>
        <v/>
      </c>
      <c r="H133" s="50" t="str">
        <f>Input!$AB135</f>
        <v/>
      </c>
      <c r="I133" s="50" t="str">
        <f>Input!$AA135</f>
        <v/>
      </c>
      <c r="J133" s="51" t="str">
        <f>IF(AND(B133&lt;&gt;"",Input!$C$1&lt;&gt;""),Input!$C$1,"")</f>
        <v/>
      </c>
    </row>
    <row r="134" spans="1:10" x14ac:dyDescent="0.35">
      <c r="A134" s="51" t="str">
        <f>IF(AND($B134&lt;&gt;"",Input!$C$1&lt;&gt;""),Input!$C$1,"")</f>
        <v/>
      </c>
      <c r="B134" s="50" t="str">
        <f>Input!$V136</f>
        <v/>
      </c>
      <c r="C134" s="51" t="str">
        <f>Input!$W136</f>
        <v/>
      </c>
      <c r="D134" s="51" t="str">
        <f>Input!$X136</f>
        <v/>
      </c>
      <c r="E134" s="50" t="str">
        <f>Input!$Y136</f>
        <v/>
      </c>
      <c r="F134" s="50" t="str">
        <f>Input!U136</f>
        <v/>
      </c>
      <c r="G134" s="50" t="str">
        <f>Input!T136</f>
        <v/>
      </c>
      <c r="H134" s="50" t="str">
        <f>Input!$AB136</f>
        <v/>
      </c>
      <c r="I134" s="50" t="str">
        <f>Input!$AA136</f>
        <v/>
      </c>
      <c r="J134" s="51" t="str">
        <f>IF(AND(B134&lt;&gt;"",Input!$C$1&lt;&gt;""),Input!$C$1,"")</f>
        <v/>
      </c>
    </row>
    <row r="135" spans="1:10" x14ac:dyDescent="0.35">
      <c r="A135" s="51" t="str">
        <f>IF(AND($B135&lt;&gt;"",Input!$C$1&lt;&gt;""),Input!$C$1,"")</f>
        <v/>
      </c>
      <c r="B135" s="50" t="str">
        <f>Input!$V137</f>
        <v/>
      </c>
      <c r="C135" s="51" t="str">
        <f>Input!$W137</f>
        <v/>
      </c>
      <c r="D135" s="51" t="str">
        <f>Input!$X137</f>
        <v/>
      </c>
      <c r="E135" s="50" t="str">
        <f>Input!$Y137</f>
        <v/>
      </c>
      <c r="F135" s="50" t="str">
        <f>Input!U137</f>
        <v/>
      </c>
      <c r="G135" s="50" t="str">
        <f>Input!T137</f>
        <v/>
      </c>
      <c r="H135" s="50" t="str">
        <f>Input!$AB137</f>
        <v/>
      </c>
      <c r="I135" s="50" t="str">
        <f>Input!$AA137</f>
        <v/>
      </c>
      <c r="J135" s="51" t="str">
        <f>IF(AND(B135&lt;&gt;"",Input!$C$1&lt;&gt;""),Input!$C$1,"")</f>
        <v/>
      </c>
    </row>
    <row r="136" spans="1:10" x14ac:dyDescent="0.35">
      <c r="A136" s="51" t="str">
        <f>IF(AND($B136&lt;&gt;"",Input!$C$1&lt;&gt;""),Input!$C$1,"")</f>
        <v/>
      </c>
      <c r="B136" s="50" t="str">
        <f>Input!$V138</f>
        <v/>
      </c>
      <c r="C136" s="51" t="str">
        <f>Input!$W138</f>
        <v/>
      </c>
      <c r="D136" s="51" t="str">
        <f>Input!$X138</f>
        <v/>
      </c>
      <c r="E136" s="50" t="str">
        <f>Input!$Y138</f>
        <v/>
      </c>
      <c r="F136" s="50" t="str">
        <f>Input!U138</f>
        <v/>
      </c>
      <c r="G136" s="50" t="str">
        <f>Input!T138</f>
        <v/>
      </c>
      <c r="H136" s="50" t="str">
        <f>Input!$AB138</f>
        <v/>
      </c>
      <c r="I136" s="50" t="str">
        <f>Input!$AA138</f>
        <v/>
      </c>
      <c r="J136" s="51" t="str">
        <f>IF(AND(B136&lt;&gt;"",Input!$C$1&lt;&gt;""),Input!$C$1,"")</f>
        <v/>
      </c>
    </row>
    <row r="137" spans="1:10" x14ac:dyDescent="0.35">
      <c r="A137" s="51" t="str">
        <f>IF(AND($B137&lt;&gt;"",Input!$C$1&lt;&gt;""),Input!$C$1,"")</f>
        <v/>
      </c>
      <c r="B137" s="50" t="str">
        <f>Input!$V139</f>
        <v/>
      </c>
      <c r="C137" s="51" t="str">
        <f>Input!$W139</f>
        <v/>
      </c>
      <c r="D137" s="51" t="str">
        <f>Input!$X139</f>
        <v/>
      </c>
      <c r="E137" s="50" t="str">
        <f>Input!$Y139</f>
        <v/>
      </c>
      <c r="F137" s="50" t="str">
        <f>Input!U139</f>
        <v/>
      </c>
      <c r="G137" s="50" t="str">
        <f>Input!T139</f>
        <v/>
      </c>
      <c r="H137" s="50" t="str">
        <f>Input!$AB139</f>
        <v/>
      </c>
      <c r="I137" s="50" t="str">
        <f>Input!$AA139</f>
        <v/>
      </c>
      <c r="J137" s="51" t="str">
        <f>IF(AND(B137&lt;&gt;"",Input!$C$1&lt;&gt;""),Input!$C$1,"")</f>
        <v/>
      </c>
    </row>
    <row r="138" spans="1:10" x14ac:dyDescent="0.35">
      <c r="A138" s="51" t="str">
        <f>IF(AND($B138&lt;&gt;"",Input!$C$1&lt;&gt;""),Input!$C$1,"")</f>
        <v/>
      </c>
      <c r="B138" s="50" t="str">
        <f>Input!$V140</f>
        <v/>
      </c>
      <c r="C138" s="51" t="str">
        <f>Input!$W140</f>
        <v/>
      </c>
      <c r="D138" s="51" t="str">
        <f>Input!$X140</f>
        <v/>
      </c>
      <c r="E138" s="50" t="str">
        <f>Input!$Y140</f>
        <v/>
      </c>
      <c r="F138" s="50" t="str">
        <f>Input!U140</f>
        <v/>
      </c>
      <c r="G138" s="50" t="str">
        <f>Input!T140</f>
        <v/>
      </c>
      <c r="H138" s="50" t="str">
        <f>Input!$AB140</f>
        <v/>
      </c>
      <c r="I138" s="50" t="str">
        <f>Input!$AA140</f>
        <v/>
      </c>
      <c r="J138" s="51" t="str">
        <f>IF(AND(B138&lt;&gt;"",Input!$C$1&lt;&gt;""),Input!$C$1,"")</f>
        <v/>
      </c>
    </row>
    <row r="139" spans="1:10" x14ac:dyDescent="0.35">
      <c r="A139" s="51" t="str">
        <f>IF(AND($B139&lt;&gt;"",Input!$C$1&lt;&gt;""),Input!$C$1,"")</f>
        <v/>
      </c>
      <c r="B139" s="50" t="str">
        <f>Input!$V141</f>
        <v/>
      </c>
      <c r="C139" s="51" t="str">
        <f>Input!$W141</f>
        <v/>
      </c>
      <c r="D139" s="51" t="str">
        <f>Input!$X141</f>
        <v/>
      </c>
      <c r="E139" s="50" t="str">
        <f>Input!$Y141</f>
        <v/>
      </c>
      <c r="F139" s="50" t="str">
        <f>Input!U141</f>
        <v/>
      </c>
      <c r="G139" s="50" t="str">
        <f>Input!T141</f>
        <v/>
      </c>
      <c r="H139" s="50" t="str">
        <f>Input!$AB141</f>
        <v/>
      </c>
      <c r="I139" s="50" t="str">
        <f>Input!$AA141</f>
        <v/>
      </c>
      <c r="J139" s="51" t="str">
        <f>IF(AND(B139&lt;&gt;"",Input!$C$1&lt;&gt;""),Input!$C$1,"")</f>
        <v/>
      </c>
    </row>
    <row r="140" spans="1:10" x14ac:dyDescent="0.35">
      <c r="A140" s="51" t="str">
        <f>IF(AND($B140&lt;&gt;"",Input!$C$1&lt;&gt;""),Input!$C$1,"")</f>
        <v/>
      </c>
      <c r="B140" s="50" t="str">
        <f>Input!$V142</f>
        <v/>
      </c>
      <c r="C140" s="51" t="str">
        <f>Input!$W142</f>
        <v/>
      </c>
      <c r="D140" s="51" t="str">
        <f>Input!$X142</f>
        <v/>
      </c>
      <c r="E140" s="50" t="str">
        <f>Input!$Y142</f>
        <v/>
      </c>
      <c r="F140" s="50" t="str">
        <f>Input!U142</f>
        <v/>
      </c>
      <c r="G140" s="50" t="str">
        <f>Input!T142</f>
        <v/>
      </c>
      <c r="H140" s="50" t="str">
        <f>Input!$AB142</f>
        <v/>
      </c>
      <c r="I140" s="50" t="str">
        <f>Input!$AA142</f>
        <v/>
      </c>
      <c r="J140" s="51" t="str">
        <f>IF(AND(B140&lt;&gt;"",Input!$C$1&lt;&gt;""),Input!$C$1,"")</f>
        <v/>
      </c>
    </row>
    <row r="141" spans="1:10" x14ac:dyDescent="0.35">
      <c r="A141" s="51" t="str">
        <f>IF(AND($B141&lt;&gt;"",Input!$C$1&lt;&gt;""),Input!$C$1,"")</f>
        <v/>
      </c>
      <c r="B141" s="50" t="str">
        <f>Input!$V143</f>
        <v/>
      </c>
      <c r="C141" s="51" t="str">
        <f>Input!$W143</f>
        <v/>
      </c>
      <c r="D141" s="51" t="str">
        <f>Input!$X143</f>
        <v/>
      </c>
      <c r="E141" s="50" t="str">
        <f>Input!$Y143</f>
        <v/>
      </c>
      <c r="F141" s="50" t="str">
        <f>Input!U143</f>
        <v/>
      </c>
      <c r="G141" s="50" t="str">
        <f>Input!T143</f>
        <v/>
      </c>
      <c r="H141" s="50" t="str">
        <f>Input!$AB143</f>
        <v/>
      </c>
      <c r="I141" s="50" t="str">
        <f>Input!$AA143</f>
        <v/>
      </c>
      <c r="J141" s="51" t="str">
        <f>IF(AND(B141&lt;&gt;"",Input!$C$1&lt;&gt;""),Input!$C$1,"")</f>
        <v/>
      </c>
    </row>
    <row r="142" spans="1:10" x14ac:dyDescent="0.35">
      <c r="A142" s="51" t="str">
        <f>IF(AND($B142&lt;&gt;"",Input!$C$1&lt;&gt;""),Input!$C$1,"")</f>
        <v/>
      </c>
      <c r="B142" s="50" t="str">
        <f>Input!$V144</f>
        <v/>
      </c>
      <c r="C142" s="51" t="str">
        <f>Input!$W144</f>
        <v/>
      </c>
      <c r="D142" s="51" t="str">
        <f>Input!$X144</f>
        <v/>
      </c>
      <c r="E142" s="50" t="str">
        <f>Input!$Y144</f>
        <v/>
      </c>
      <c r="F142" s="50" t="str">
        <f>Input!U144</f>
        <v/>
      </c>
      <c r="G142" s="50" t="str">
        <f>Input!T144</f>
        <v/>
      </c>
      <c r="H142" s="50" t="str">
        <f>Input!$AB144</f>
        <v/>
      </c>
      <c r="I142" s="50" t="str">
        <f>Input!$AA144</f>
        <v/>
      </c>
      <c r="J142" s="51" t="str">
        <f>IF(AND(B142&lt;&gt;"",Input!$C$1&lt;&gt;""),Input!$C$1,"")</f>
        <v/>
      </c>
    </row>
    <row r="143" spans="1:10" x14ac:dyDescent="0.35">
      <c r="A143" s="51" t="str">
        <f>IF(AND($B143&lt;&gt;"",Input!$C$1&lt;&gt;""),Input!$C$1,"")</f>
        <v/>
      </c>
      <c r="B143" s="50" t="str">
        <f>Input!$V145</f>
        <v/>
      </c>
      <c r="C143" s="51" t="str">
        <f>Input!$W145</f>
        <v/>
      </c>
      <c r="D143" s="51" t="str">
        <f>Input!$X145</f>
        <v/>
      </c>
      <c r="E143" s="50" t="str">
        <f>Input!$Y145</f>
        <v/>
      </c>
      <c r="F143" s="50" t="str">
        <f>Input!U145</f>
        <v/>
      </c>
      <c r="G143" s="50" t="str">
        <f>Input!T145</f>
        <v/>
      </c>
      <c r="H143" s="50" t="str">
        <f>Input!$AB145</f>
        <v/>
      </c>
      <c r="I143" s="50" t="str">
        <f>Input!$AA145</f>
        <v/>
      </c>
      <c r="J143" s="51" t="str">
        <f>IF(AND(B143&lt;&gt;"",Input!$C$1&lt;&gt;""),Input!$C$1,"")</f>
        <v/>
      </c>
    </row>
    <row r="144" spans="1:10" x14ac:dyDescent="0.35">
      <c r="A144" s="51" t="str">
        <f>IF(AND($B144&lt;&gt;"",Input!$C$1&lt;&gt;""),Input!$C$1,"")</f>
        <v/>
      </c>
      <c r="B144" s="50" t="str">
        <f>Input!$V146</f>
        <v/>
      </c>
      <c r="C144" s="51" t="str">
        <f>Input!$W146</f>
        <v/>
      </c>
      <c r="D144" s="51" t="str">
        <f>Input!$X146</f>
        <v/>
      </c>
      <c r="E144" s="50" t="str">
        <f>Input!$Y146</f>
        <v/>
      </c>
      <c r="F144" s="50" t="str">
        <f>Input!U146</f>
        <v/>
      </c>
      <c r="G144" s="50" t="str">
        <f>Input!T146</f>
        <v/>
      </c>
      <c r="H144" s="50" t="str">
        <f>Input!$AB146</f>
        <v/>
      </c>
      <c r="I144" s="50" t="str">
        <f>Input!$AA146</f>
        <v/>
      </c>
      <c r="J144" s="51" t="str">
        <f>IF(AND(B144&lt;&gt;"",Input!$C$1&lt;&gt;""),Input!$C$1,"")</f>
        <v/>
      </c>
    </row>
    <row r="145" spans="1:10" x14ac:dyDescent="0.35">
      <c r="A145" s="51" t="str">
        <f>IF(AND($B145&lt;&gt;"",Input!$C$1&lt;&gt;""),Input!$C$1,"")</f>
        <v/>
      </c>
      <c r="B145" s="50" t="str">
        <f>Input!$V147</f>
        <v/>
      </c>
      <c r="C145" s="51" t="str">
        <f>Input!$W147</f>
        <v/>
      </c>
      <c r="D145" s="51" t="str">
        <f>Input!$X147</f>
        <v/>
      </c>
      <c r="E145" s="50" t="str">
        <f>Input!$Y147</f>
        <v/>
      </c>
      <c r="F145" s="50" t="str">
        <f>Input!U147</f>
        <v/>
      </c>
      <c r="G145" s="50" t="str">
        <f>Input!T147</f>
        <v/>
      </c>
      <c r="H145" s="50" t="str">
        <f>Input!$AB147</f>
        <v/>
      </c>
      <c r="I145" s="50" t="str">
        <f>Input!$AA147</f>
        <v/>
      </c>
      <c r="J145" s="51" t="str">
        <f>IF(AND(B145&lt;&gt;"",Input!$C$1&lt;&gt;""),Input!$C$1,"")</f>
        <v/>
      </c>
    </row>
    <row r="146" spans="1:10" x14ac:dyDescent="0.35">
      <c r="A146" s="51" t="str">
        <f>IF(AND($B146&lt;&gt;"",Input!$C$1&lt;&gt;""),Input!$C$1,"")</f>
        <v/>
      </c>
      <c r="B146" s="50" t="str">
        <f>Input!$V148</f>
        <v/>
      </c>
      <c r="C146" s="51" t="str">
        <f>Input!$W148</f>
        <v/>
      </c>
      <c r="D146" s="51" t="str">
        <f>Input!$X148</f>
        <v/>
      </c>
      <c r="E146" s="50" t="str">
        <f>Input!$Y148</f>
        <v/>
      </c>
      <c r="F146" s="50" t="str">
        <f>Input!U148</f>
        <v/>
      </c>
      <c r="G146" s="50" t="str">
        <f>Input!T148</f>
        <v/>
      </c>
      <c r="H146" s="50" t="str">
        <f>Input!$AB148</f>
        <v/>
      </c>
      <c r="I146" s="50" t="str">
        <f>Input!$AA148</f>
        <v/>
      </c>
      <c r="J146" s="51" t="str">
        <f>IF(AND(B146&lt;&gt;"",Input!$C$1&lt;&gt;""),Input!$C$1,"")</f>
        <v/>
      </c>
    </row>
    <row r="147" spans="1:10" x14ac:dyDescent="0.35">
      <c r="A147" s="51" t="str">
        <f>IF(AND($B147&lt;&gt;"",Input!$C$1&lt;&gt;""),Input!$C$1,"")</f>
        <v/>
      </c>
      <c r="B147" s="50" t="str">
        <f>Input!$V149</f>
        <v/>
      </c>
      <c r="C147" s="51" t="str">
        <f>Input!$W149</f>
        <v/>
      </c>
      <c r="D147" s="51" t="str">
        <f>Input!$X149</f>
        <v/>
      </c>
      <c r="E147" s="50" t="str">
        <f>Input!$Y149</f>
        <v/>
      </c>
      <c r="F147" s="50" t="str">
        <f>Input!U149</f>
        <v/>
      </c>
      <c r="G147" s="50" t="str">
        <f>Input!T149</f>
        <v/>
      </c>
      <c r="H147" s="50" t="str">
        <f>Input!$AB149</f>
        <v/>
      </c>
      <c r="I147" s="50" t="str">
        <f>Input!$AA149</f>
        <v/>
      </c>
      <c r="J147" s="51" t="str">
        <f>IF(AND(B147&lt;&gt;"",Input!$C$1&lt;&gt;""),Input!$C$1,"")</f>
        <v/>
      </c>
    </row>
    <row r="148" spans="1:10" x14ac:dyDescent="0.35">
      <c r="A148" s="51" t="str">
        <f>IF(AND($B148&lt;&gt;"",Input!$C$1&lt;&gt;""),Input!$C$1,"")</f>
        <v/>
      </c>
      <c r="B148" s="50" t="str">
        <f>Input!$V150</f>
        <v/>
      </c>
      <c r="C148" s="51" t="str">
        <f>Input!$W150</f>
        <v/>
      </c>
      <c r="D148" s="51" t="str">
        <f>Input!$X150</f>
        <v/>
      </c>
      <c r="E148" s="50" t="str">
        <f>Input!$Y150</f>
        <v/>
      </c>
      <c r="F148" s="50" t="str">
        <f>Input!U150</f>
        <v/>
      </c>
      <c r="G148" s="50" t="str">
        <f>Input!T150</f>
        <v/>
      </c>
      <c r="H148" s="50" t="str">
        <f>Input!$AB150</f>
        <v/>
      </c>
      <c r="I148" s="50" t="str">
        <f>Input!$AA150</f>
        <v/>
      </c>
      <c r="J148" s="51" t="str">
        <f>IF(AND(B148&lt;&gt;"",Input!$C$1&lt;&gt;""),Input!$C$1,"")</f>
        <v/>
      </c>
    </row>
    <row r="149" spans="1:10" x14ac:dyDescent="0.35">
      <c r="A149" s="51" t="str">
        <f>IF(AND($B149&lt;&gt;"",Input!$C$1&lt;&gt;""),Input!$C$1,"")</f>
        <v/>
      </c>
      <c r="B149" s="50" t="str">
        <f>Input!$V151</f>
        <v/>
      </c>
      <c r="C149" s="51" t="str">
        <f>Input!$W151</f>
        <v/>
      </c>
      <c r="D149" s="51" t="str">
        <f>Input!$X151</f>
        <v/>
      </c>
      <c r="E149" s="50" t="str">
        <f>Input!$Y151</f>
        <v/>
      </c>
      <c r="F149" s="50" t="str">
        <f>Input!U151</f>
        <v/>
      </c>
      <c r="G149" s="50" t="str">
        <f>Input!T151</f>
        <v/>
      </c>
      <c r="H149" s="50" t="str">
        <f>Input!$AB151</f>
        <v/>
      </c>
      <c r="I149" s="50" t="str">
        <f>Input!$AA151</f>
        <v/>
      </c>
      <c r="J149" s="51" t="str">
        <f>IF(AND(B149&lt;&gt;"",Input!$C$1&lt;&gt;""),Input!$C$1,"")</f>
        <v/>
      </c>
    </row>
    <row r="150" spans="1:10" x14ac:dyDescent="0.35">
      <c r="A150" s="51" t="str">
        <f>IF(AND($B150&lt;&gt;"",Input!$C$1&lt;&gt;""),Input!$C$1,"")</f>
        <v/>
      </c>
      <c r="B150" s="50" t="str">
        <f>Input!$V152</f>
        <v/>
      </c>
      <c r="C150" s="51" t="str">
        <f>Input!$W152</f>
        <v/>
      </c>
      <c r="D150" s="51" t="str">
        <f>Input!$X152</f>
        <v/>
      </c>
      <c r="E150" s="50" t="str">
        <f>Input!$Y152</f>
        <v/>
      </c>
      <c r="F150" s="50" t="str">
        <f>Input!U152</f>
        <v/>
      </c>
      <c r="G150" s="50" t="str">
        <f>Input!T152</f>
        <v/>
      </c>
      <c r="H150" s="50" t="str">
        <f>Input!$AB152</f>
        <v/>
      </c>
      <c r="I150" s="50" t="str">
        <f>Input!$AA152</f>
        <v/>
      </c>
      <c r="J150" s="51" t="str">
        <f>IF(AND(B150&lt;&gt;"",Input!$C$1&lt;&gt;""),Input!$C$1,"")</f>
        <v/>
      </c>
    </row>
    <row r="151" spans="1:10" x14ac:dyDescent="0.35">
      <c r="A151" s="51" t="str">
        <f>IF(AND($B151&lt;&gt;"",Input!$C$1&lt;&gt;""),Input!$C$1,"")</f>
        <v/>
      </c>
      <c r="B151" s="50" t="str">
        <f>Input!$V153</f>
        <v/>
      </c>
      <c r="C151" s="51" t="str">
        <f>Input!$W153</f>
        <v/>
      </c>
      <c r="D151" s="51" t="str">
        <f>Input!$X153</f>
        <v/>
      </c>
      <c r="E151" s="50" t="str">
        <f>Input!$Y153</f>
        <v/>
      </c>
      <c r="F151" s="50" t="str">
        <f>Input!U153</f>
        <v/>
      </c>
      <c r="G151" s="50" t="str">
        <f>Input!T153</f>
        <v/>
      </c>
      <c r="H151" s="50" t="str">
        <f>Input!$AB153</f>
        <v/>
      </c>
      <c r="I151" s="50" t="str">
        <f>Input!$AA153</f>
        <v/>
      </c>
      <c r="J151" s="51" t="str">
        <f>IF(AND(B151&lt;&gt;"",Input!$C$1&lt;&gt;""),Input!$C$1,"")</f>
        <v/>
      </c>
    </row>
    <row r="152" spans="1:10" x14ac:dyDescent="0.35">
      <c r="A152" s="51" t="str">
        <f>IF(AND($B152&lt;&gt;"",Input!$C$1&lt;&gt;""),Input!$C$1,"")</f>
        <v/>
      </c>
      <c r="B152" s="50" t="str">
        <f>Input!$V154</f>
        <v/>
      </c>
      <c r="C152" s="51" t="str">
        <f>Input!$W154</f>
        <v/>
      </c>
      <c r="D152" s="51" t="str">
        <f>Input!$X154</f>
        <v/>
      </c>
      <c r="E152" s="50" t="str">
        <f>Input!$Y154</f>
        <v/>
      </c>
      <c r="F152" s="50" t="str">
        <f>Input!U154</f>
        <v/>
      </c>
      <c r="G152" s="50" t="str">
        <f>Input!T154</f>
        <v/>
      </c>
      <c r="H152" s="50" t="str">
        <f>Input!$AB154</f>
        <v/>
      </c>
      <c r="I152" s="50" t="str">
        <f>Input!$AA154</f>
        <v/>
      </c>
      <c r="J152" s="51" t="str">
        <f>IF(AND(B152&lt;&gt;"",Input!$C$1&lt;&gt;""),Input!$C$1,"")</f>
        <v/>
      </c>
    </row>
    <row r="153" spans="1:10" x14ac:dyDescent="0.35">
      <c r="A153" s="51" t="str">
        <f>IF(AND($B153&lt;&gt;"",Input!$C$1&lt;&gt;""),Input!$C$1,"")</f>
        <v/>
      </c>
      <c r="B153" s="50" t="str">
        <f>Input!$V155</f>
        <v/>
      </c>
      <c r="C153" s="51" t="str">
        <f>Input!$W155</f>
        <v/>
      </c>
      <c r="D153" s="51" t="str">
        <f>Input!$X155</f>
        <v/>
      </c>
      <c r="E153" s="50" t="str">
        <f>Input!$Y155</f>
        <v/>
      </c>
      <c r="F153" s="50" t="str">
        <f>Input!U155</f>
        <v/>
      </c>
      <c r="G153" s="50" t="str">
        <f>Input!T155</f>
        <v/>
      </c>
      <c r="H153" s="50" t="str">
        <f>Input!$AB155</f>
        <v/>
      </c>
      <c r="I153" s="50" t="str">
        <f>Input!$AA155</f>
        <v/>
      </c>
      <c r="J153" s="51" t="str">
        <f>IF(AND(B153&lt;&gt;"",Input!$C$1&lt;&gt;""),Input!$C$1,"")</f>
        <v/>
      </c>
    </row>
    <row r="154" spans="1:10" x14ac:dyDescent="0.35">
      <c r="A154" s="51" t="str">
        <f>IF(AND($B154&lt;&gt;"",Input!$C$1&lt;&gt;""),Input!$C$1,"")</f>
        <v/>
      </c>
      <c r="B154" s="50" t="str">
        <f>Input!$V156</f>
        <v/>
      </c>
      <c r="C154" s="51" t="str">
        <f>Input!$W156</f>
        <v/>
      </c>
      <c r="D154" s="51" t="str">
        <f>Input!$X156</f>
        <v/>
      </c>
      <c r="E154" s="50" t="str">
        <f>Input!$Y156</f>
        <v/>
      </c>
      <c r="F154" s="50" t="str">
        <f>Input!U156</f>
        <v/>
      </c>
      <c r="G154" s="50" t="str">
        <f>Input!T156</f>
        <v/>
      </c>
      <c r="H154" s="50" t="str">
        <f>Input!$AB156</f>
        <v/>
      </c>
      <c r="I154" s="50" t="str">
        <f>Input!$AA156</f>
        <v/>
      </c>
      <c r="J154" s="51" t="str">
        <f>IF(AND(B154&lt;&gt;"",Input!$C$1&lt;&gt;""),Input!$C$1,"")</f>
        <v/>
      </c>
    </row>
    <row r="155" spans="1:10" x14ac:dyDescent="0.35">
      <c r="A155" s="51" t="str">
        <f>IF(AND($B155&lt;&gt;"",Input!$C$1&lt;&gt;""),Input!$C$1,"")</f>
        <v/>
      </c>
      <c r="B155" s="50" t="str">
        <f>Input!$V157</f>
        <v/>
      </c>
      <c r="C155" s="51" t="str">
        <f>Input!$W157</f>
        <v/>
      </c>
      <c r="D155" s="51" t="str">
        <f>Input!$X157</f>
        <v/>
      </c>
      <c r="E155" s="50" t="str">
        <f>Input!$Y157</f>
        <v/>
      </c>
      <c r="F155" s="50" t="str">
        <f>Input!U157</f>
        <v/>
      </c>
      <c r="G155" s="50" t="str">
        <f>Input!T157</f>
        <v/>
      </c>
      <c r="H155" s="50" t="str">
        <f>Input!$AB157</f>
        <v/>
      </c>
      <c r="I155" s="50" t="str">
        <f>Input!$AA157</f>
        <v/>
      </c>
      <c r="J155" s="51" t="str">
        <f>IF(AND(B155&lt;&gt;"",Input!$C$1&lt;&gt;""),Input!$C$1,"")</f>
        <v/>
      </c>
    </row>
    <row r="156" spans="1:10" x14ac:dyDescent="0.35">
      <c r="A156" s="51" t="str">
        <f>IF(AND($B156&lt;&gt;"",Input!$C$1&lt;&gt;""),Input!$C$1,"")</f>
        <v/>
      </c>
      <c r="B156" s="50" t="str">
        <f>Input!$V158</f>
        <v/>
      </c>
      <c r="C156" s="51" t="str">
        <f>Input!$W158</f>
        <v/>
      </c>
      <c r="D156" s="51" t="str">
        <f>Input!$X158</f>
        <v/>
      </c>
      <c r="E156" s="50" t="str">
        <f>Input!$Y158</f>
        <v/>
      </c>
      <c r="F156" s="50" t="str">
        <f>Input!U158</f>
        <v/>
      </c>
      <c r="G156" s="50" t="str">
        <f>Input!T158</f>
        <v/>
      </c>
      <c r="H156" s="50" t="str">
        <f>Input!$AB158</f>
        <v/>
      </c>
      <c r="I156" s="50" t="str">
        <f>Input!$AA158</f>
        <v/>
      </c>
      <c r="J156" s="51" t="str">
        <f>IF(AND(B156&lt;&gt;"",Input!$C$1&lt;&gt;""),Input!$C$1,"")</f>
        <v/>
      </c>
    </row>
    <row r="157" spans="1:10" x14ac:dyDescent="0.35">
      <c r="A157" s="51" t="str">
        <f>IF(AND($B157&lt;&gt;"",Input!$C$1&lt;&gt;""),Input!$C$1,"")</f>
        <v/>
      </c>
      <c r="B157" s="50" t="str">
        <f>Input!$V159</f>
        <v/>
      </c>
      <c r="C157" s="51" t="str">
        <f>Input!$W159</f>
        <v/>
      </c>
      <c r="D157" s="51" t="str">
        <f>Input!$X159</f>
        <v/>
      </c>
      <c r="E157" s="50" t="str">
        <f>Input!$Y159</f>
        <v/>
      </c>
      <c r="F157" s="50" t="str">
        <f>Input!U159</f>
        <v/>
      </c>
      <c r="G157" s="50" t="str">
        <f>Input!T159</f>
        <v/>
      </c>
      <c r="H157" s="50" t="str">
        <f>Input!$AB159</f>
        <v/>
      </c>
      <c r="I157" s="50" t="str">
        <f>Input!$AA159</f>
        <v/>
      </c>
      <c r="J157" s="51" t="str">
        <f>IF(AND(B157&lt;&gt;"",Input!$C$1&lt;&gt;""),Input!$C$1,"")</f>
        <v/>
      </c>
    </row>
    <row r="158" spans="1:10" x14ac:dyDescent="0.35">
      <c r="A158" s="51" t="str">
        <f>IF(AND($B158&lt;&gt;"",Input!$C$1&lt;&gt;""),Input!$C$1,"")</f>
        <v/>
      </c>
      <c r="B158" s="50" t="str">
        <f>Input!$V160</f>
        <v/>
      </c>
      <c r="C158" s="51" t="str">
        <f>Input!$W160</f>
        <v/>
      </c>
      <c r="D158" s="51" t="str">
        <f>Input!$X160</f>
        <v/>
      </c>
      <c r="E158" s="50" t="str">
        <f>Input!$Y160</f>
        <v/>
      </c>
      <c r="F158" s="50" t="str">
        <f>Input!U160</f>
        <v/>
      </c>
      <c r="G158" s="50" t="str">
        <f>Input!T160</f>
        <v/>
      </c>
      <c r="H158" s="50" t="str">
        <f>Input!$AB160</f>
        <v/>
      </c>
      <c r="I158" s="50" t="str">
        <f>Input!$AA160</f>
        <v/>
      </c>
      <c r="J158" s="51" t="str">
        <f>IF(AND(B158&lt;&gt;"",Input!$C$1&lt;&gt;""),Input!$C$1,"")</f>
        <v/>
      </c>
    </row>
    <row r="159" spans="1:10" x14ac:dyDescent="0.35">
      <c r="A159" s="51" t="str">
        <f>IF(AND($B159&lt;&gt;"",Input!$C$1&lt;&gt;""),Input!$C$1,"")</f>
        <v/>
      </c>
      <c r="B159" s="50" t="str">
        <f>Input!$V161</f>
        <v/>
      </c>
      <c r="C159" s="51" t="str">
        <f>Input!$W161</f>
        <v/>
      </c>
      <c r="D159" s="51" t="str">
        <f>Input!$X161</f>
        <v/>
      </c>
      <c r="E159" s="50" t="str">
        <f>Input!$Y161</f>
        <v/>
      </c>
      <c r="F159" s="50" t="str">
        <f>Input!U161</f>
        <v/>
      </c>
      <c r="G159" s="50" t="str">
        <f>Input!T161</f>
        <v/>
      </c>
      <c r="H159" s="50" t="str">
        <f>Input!$AB161</f>
        <v/>
      </c>
      <c r="I159" s="50" t="str">
        <f>Input!$AA161</f>
        <v/>
      </c>
      <c r="J159" s="51" t="str">
        <f>IF(AND(B159&lt;&gt;"",Input!$C$1&lt;&gt;""),Input!$C$1,"")</f>
        <v/>
      </c>
    </row>
    <row r="160" spans="1:10" x14ac:dyDescent="0.35">
      <c r="A160" s="51" t="str">
        <f>IF(AND($B160&lt;&gt;"",Input!$C$1&lt;&gt;""),Input!$C$1,"")</f>
        <v/>
      </c>
      <c r="B160" s="50" t="str">
        <f>Input!$V162</f>
        <v/>
      </c>
      <c r="C160" s="51" t="str">
        <f>Input!$W162</f>
        <v/>
      </c>
      <c r="D160" s="51" t="str">
        <f>Input!$X162</f>
        <v/>
      </c>
      <c r="E160" s="50" t="str">
        <f>Input!$Y162</f>
        <v/>
      </c>
      <c r="F160" s="50" t="str">
        <f>Input!U162</f>
        <v/>
      </c>
      <c r="G160" s="50" t="str">
        <f>Input!T162</f>
        <v/>
      </c>
      <c r="H160" s="50" t="str">
        <f>Input!$AB162</f>
        <v/>
      </c>
      <c r="I160" s="50" t="str">
        <f>Input!$AA162</f>
        <v/>
      </c>
      <c r="J160" s="51" t="str">
        <f>IF(AND(B160&lt;&gt;"",Input!$C$1&lt;&gt;""),Input!$C$1,"")</f>
        <v/>
      </c>
    </row>
    <row r="161" spans="1:10" x14ac:dyDescent="0.35">
      <c r="A161" s="51" t="str">
        <f>IF(AND($B161&lt;&gt;"",Input!$C$1&lt;&gt;""),Input!$C$1,"")</f>
        <v/>
      </c>
      <c r="B161" s="50" t="str">
        <f>Input!$V163</f>
        <v/>
      </c>
      <c r="C161" s="51" t="str">
        <f>Input!$W163</f>
        <v/>
      </c>
      <c r="D161" s="51" t="str">
        <f>Input!$X163</f>
        <v/>
      </c>
      <c r="E161" s="50" t="str">
        <f>Input!$Y163</f>
        <v/>
      </c>
      <c r="F161" s="50" t="str">
        <f>Input!U163</f>
        <v/>
      </c>
      <c r="G161" s="50" t="str">
        <f>Input!T163</f>
        <v/>
      </c>
      <c r="H161" s="50" t="str">
        <f>Input!$AB163</f>
        <v/>
      </c>
      <c r="I161" s="50" t="str">
        <f>Input!$AA163</f>
        <v/>
      </c>
      <c r="J161" s="51" t="str">
        <f>IF(AND(B161&lt;&gt;"",Input!$C$1&lt;&gt;""),Input!$C$1,"")</f>
        <v/>
      </c>
    </row>
    <row r="162" spans="1:10" x14ac:dyDescent="0.35">
      <c r="A162" s="51" t="str">
        <f>IF(AND($B162&lt;&gt;"",Input!$C$1&lt;&gt;""),Input!$C$1,"")</f>
        <v/>
      </c>
      <c r="B162" s="50" t="str">
        <f>Input!$V164</f>
        <v/>
      </c>
      <c r="C162" s="51" t="str">
        <f>Input!$W164</f>
        <v/>
      </c>
      <c r="D162" s="51" t="str">
        <f>Input!$X164</f>
        <v/>
      </c>
      <c r="E162" s="50" t="str">
        <f>Input!$Y164</f>
        <v/>
      </c>
      <c r="F162" s="50" t="str">
        <f>Input!U164</f>
        <v/>
      </c>
      <c r="G162" s="50" t="str">
        <f>Input!T164</f>
        <v/>
      </c>
      <c r="H162" s="50" t="str">
        <f>Input!$AB164</f>
        <v/>
      </c>
      <c r="I162" s="50" t="str">
        <f>Input!$AA164</f>
        <v/>
      </c>
      <c r="J162" s="51" t="str">
        <f>IF(AND(B162&lt;&gt;"",Input!$C$1&lt;&gt;""),Input!$C$1,"")</f>
        <v/>
      </c>
    </row>
    <row r="163" spans="1:10" x14ac:dyDescent="0.35">
      <c r="A163" s="51" t="str">
        <f>IF(AND($B163&lt;&gt;"",Input!$C$1&lt;&gt;""),Input!$C$1,"")</f>
        <v/>
      </c>
      <c r="B163" s="50" t="str">
        <f>Input!$V165</f>
        <v/>
      </c>
      <c r="C163" s="51" t="str">
        <f>Input!$W165</f>
        <v/>
      </c>
      <c r="D163" s="51" t="str">
        <f>Input!$X165</f>
        <v/>
      </c>
      <c r="E163" s="50" t="str">
        <f>Input!$Y165</f>
        <v/>
      </c>
      <c r="F163" s="50" t="str">
        <f>Input!U165</f>
        <v/>
      </c>
      <c r="G163" s="50" t="str">
        <f>Input!T165</f>
        <v/>
      </c>
      <c r="H163" s="50" t="str">
        <f>Input!$AB165</f>
        <v/>
      </c>
      <c r="I163" s="50" t="str">
        <f>Input!$AA165</f>
        <v/>
      </c>
      <c r="J163" s="51" t="str">
        <f>IF(AND(B163&lt;&gt;"",Input!$C$1&lt;&gt;""),Input!$C$1,"")</f>
        <v/>
      </c>
    </row>
    <row r="164" spans="1:10" x14ac:dyDescent="0.35">
      <c r="A164" s="51" t="str">
        <f>IF(AND($B164&lt;&gt;"",Input!$C$1&lt;&gt;""),Input!$C$1,"")</f>
        <v/>
      </c>
      <c r="B164" s="50" t="str">
        <f>Input!$V166</f>
        <v/>
      </c>
      <c r="C164" s="51" t="str">
        <f>Input!$W166</f>
        <v/>
      </c>
      <c r="D164" s="51" t="str">
        <f>Input!$X166</f>
        <v/>
      </c>
      <c r="E164" s="50" t="str">
        <f>Input!$Y166</f>
        <v/>
      </c>
      <c r="F164" s="50" t="str">
        <f>Input!U166</f>
        <v/>
      </c>
      <c r="G164" s="50" t="str">
        <f>Input!T166</f>
        <v/>
      </c>
      <c r="H164" s="50" t="str">
        <f>Input!$AB166</f>
        <v/>
      </c>
      <c r="I164" s="50" t="str">
        <f>Input!$AA166</f>
        <v/>
      </c>
      <c r="J164" s="51" t="str">
        <f>IF(AND(B164&lt;&gt;"",Input!$C$1&lt;&gt;""),Input!$C$1,"")</f>
        <v/>
      </c>
    </row>
    <row r="165" spans="1:10" x14ac:dyDescent="0.35">
      <c r="A165" s="51" t="str">
        <f>IF(AND($B165&lt;&gt;"",Input!$C$1&lt;&gt;""),Input!$C$1,"")</f>
        <v/>
      </c>
      <c r="B165" s="50" t="str">
        <f>Input!$V167</f>
        <v/>
      </c>
      <c r="C165" s="51" t="str">
        <f>Input!$W167</f>
        <v/>
      </c>
      <c r="D165" s="51" t="str">
        <f>Input!$X167</f>
        <v/>
      </c>
      <c r="E165" s="50" t="str">
        <f>Input!$Y167</f>
        <v/>
      </c>
      <c r="F165" s="50" t="str">
        <f>Input!U167</f>
        <v/>
      </c>
      <c r="G165" s="50" t="str">
        <f>Input!T167</f>
        <v/>
      </c>
      <c r="H165" s="50" t="str">
        <f>Input!$AB167</f>
        <v/>
      </c>
      <c r="I165" s="50" t="str">
        <f>Input!$AA167</f>
        <v/>
      </c>
      <c r="J165" s="51" t="str">
        <f>IF(AND(B165&lt;&gt;"",Input!$C$1&lt;&gt;""),Input!$C$1,"")</f>
        <v/>
      </c>
    </row>
    <row r="166" spans="1:10" x14ac:dyDescent="0.35">
      <c r="A166" s="51" t="str">
        <f>IF(AND($B166&lt;&gt;"",Input!$C$1&lt;&gt;""),Input!$C$1,"")</f>
        <v/>
      </c>
      <c r="B166" s="50" t="str">
        <f>Input!$V168</f>
        <v/>
      </c>
      <c r="C166" s="51" t="str">
        <f>Input!$W168</f>
        <v/>
      </c>
      <c r="D166" s="51" t="str">
        <f>Input!$X168</f>
        <v/>
      </c>
      <c r="E166" s="50" t="str">
        <f>Input!$Y168</f>
        <v/>
      </c>
      <c r="F166" s="50" t="str">
        <f>Input!U168</f>
        <v/>
      </c>
      <c r="G166" s="50" t="str">
        <f>Input!T168</f>
        <v/>
      </c>
      <c r="H166" s="50" t="str">
        <f>Input!$AB168</f>
        <v/>
      </c>
      <c r="I166" s="50" t="str">
        <f>Input!$AA168</f>
        <v/>
      </c>
      <c r="J166" s="51" t="str">
        <f>IF(AND(B166&lt;&gt;"",Input!$C$1&lt;&gt;""),Input!$C$1,"")</f>
        <v/>
      </c>
    </row>
    <row r="167" spans="1:10" x14ac:dyDescent="0.35">
      <c r="A167" s="51" t="str">
        <f>IF(AND($B167&lt;&gt;"",Input!$C$1&lt;&gt;""),Input!$C$1,"")</f>
        <v/>
      </c>
      <c r="B167" s="50" t="str">
        <f>Input!$V169</f>
        <v/>
      </c>
      <c r="C167" s="51" t="str">
        <f>Input!$W169</f>
        <v/>
      </c>
      <c r="D167" s="51" t="str">
        <f>Input!$X169</f>
        <v/>
      </c>
      <c r="E167" s="50" t="str">
        <f>Input!$Y169</f>
        <v/>
      </c>
      <c r="F167" s="50" t="str">
        <f>Input!U169</f>
        <v/>
      </c>
      <c r="G167" s="50" t="str">
        <f>Input!T169</f>
        <v/>
      </c>
      <c r="H167" s="50" t="str">
        <f>Input!$AB169</f>
        <v/>
      </c>
      <c r="I167" s="50" t="str">
        <f>Input!$AA169</f>
        <v/>
      </c>
      <c r="J167" s="51" t="str">
        <f>IF(AND(B167&lt;&gt;"",Input!$C$1&lt;&gt;""),Input!$C$1,"")</f>
        <v/>
      </c>
    </row>
    <row r="168" spans="1:10" x14ac:dyDescent="0.35">
      <c r="A168" s="51" t="str">
        <f>IF(AND($B168&lt;&gt;"",Input!$C$1&lt;&gt;""),Input!$C$1,"")</f>
        <v/>
      </c>
      <c r="B168" s="50" t="str">
        <f>Input!$V170</f>
        <v/>
      </c>
      <c r="C168" s="51" t="str">
        <f>Input!$W170</f>
        <v/>
      </c>
      <c r="D168" s="51" t="str">
        <f>Input!$X170</f>
        <v/>
      </c>
      <c r="E168" s="50" t="str">
        <f>Input!$Y170</f>
        <v/>
      </c>
      <c r="F168" s="50" t="str">
        <f>Input!U170</f>
        <v/>
      </c>
      <c r="G168" s="50" t="str">
        <f>Input!T170</f>
        <v/>
      </c>
      <c r="H168" s="50" t="str">
        <f>Input!$AB170</f>
        <v/>
      </c>
      <c r="I168" s="50" t="str">
        <f>Input!$AA170</f>
        <v/>
      </c>
      <c r="J168" s="51" t="str">
        <f>IF(AND(B168&lt;&gt;"",Input!$C$1&lt;&gt;""),Input!$C$1,"")</f>
        <v/>
      </c>
    </row>
    <row r="169" spans="1:10" x14ac:dyDescent="0.35">
      <c r="A169" s="51" t="str">
        <f>IF(AND($B169&lt;&gt;"",Input!$C$1&lt;&gt;""),Input!$C$1,"")</f>
        <v/>
      </c>
      <c r="B169" s="50" t="str">
        <f>Input!$V171</f>
        <v/>
      </c>
      <c r="C169" s="51" t="str">
        <f>Input!$W171</f>
        <v/>
      </c>
      <c r="D169" s="51" t="str">
        <f>Input!$X171</f>
        <v/>
      </c>
      <c r="E169" s="50" t="str">
        <f>Input!$Y171</f>
        <v/>
      </c>
      <c r="F169" s="50" t="str">
        <f>Input!U171</f>
        <v/>
      </c>
      <c r="G169" s="50" t="str">
        <f>Input!T171</f>
        <v/>
      </c>
      <c r="H169" s="50" t="str">
        <f>Input!$AB171</f>
        <v/>
      </c>
      <c r="I169" s="50" t="str">
        <f>Input!$AA171</f>
        <v/>
      </c>
      <c r="J169" s="51" t="str">
        <f>IF(AND(B169&lt;&gt;"",Input!$C$1&lt;&gt;""),Input!$C$1,"")</f>
        <v/>
      </c>
    </row>
    <row r="170" spans="1:10" x14ac:dyDescent="0.35">
      <c r="A170" s="51" t="str">
        <f>IF(AND($B170&lt;&gt;"",Input!$C$1&lt;&gt;""),Input!$C$1,"")</f>
        <v/>
      </c>
      <c r="B170" s="50" t="str">
        <f>Input!$V172</f>
        <v/>
      </c>
      <c r="C170" s="51" t="str">
        <f>Input!$W172</f>
        <v/>
      </c>
      <c r="D170" s="51" t="str">
        <f>Input!$X172</f>
        <v/>
      </c>
      <c r="E170" s="50" t="str">
        <f>Input!$Y172</f>
        <v/>
      </c>
      <c r="F170" s="50" t="str">
        <f>Input!U172</f>
        <v/>
      </c>
      <c r="G170" s="50" t="str">
        <f>Input!T172</f>
        <v/>
      </c>
      <c r="H170" s="50" t="str">
        <f>Input!$AB172</f>
        <v/>
      </c>
      <c r="I170" s="50" t="str">
        <f>Input!$AA172</f>
        <v/>
      </c>
      <c r="J170" s="51" t="str">
        <f>IF(AND(B170&lt;&gt;"",Input!$C$1&lt;&gt;""),Input!$C$1,"")</f>
        <v/>
      </c>
    </row>
    <row r="171" spans="1:10" x14ac:dyDescent="0.35">
      <c r="A171" s="51" t="str">
        <f>IF(AND($B171&lt;&gt;"",Input!$C$1&lt;&gt;""),Input!$C$1,"")</f>
        <v/>
      </c>
      <c r="B171" s="50" t="str">
        <f>Input!$V173</f>
        <v/>
      </c>
      <c r="C171" s="51" t="str">
        <f>Input!$W173</f>
        <v/>
      </c>
      <c r="D171" s="51" t="str">
        <f>Input!$X173</f>
        <v/>
      </c>
      <c r="E171" s="50" t="str">
        <f>Input!$Y173</f>
        <v/>
      </c>
      <c r="F171" s="50" t="str">
        <f>Input!U173</f>
        <v/>
      </c>
      <c r="G171" s="50" t="str">
        <f>Input!T173</f>
        <v/>
      </c>
      <c r="H171" s="50" t="str">
        <f>Input!$AB173</f>
        <v/>
      </c>
      <c r="I171" s="50" t="str">
        <f>Input!$AA173</f>
        <v/>
      </c>
      <c r="J171" s="51" t="str">
        <f>IF(AND(B171&lt;&gt;"",Input!$C$1&lt;&gt;""),Input!$C$1,"")</f>
        <v/>
      </c>
    </row>
    <row r="172" spans="1:10" x14ac:dyDescent="0.35">
      <c r="A172" s="51" t="str">
        <f>IF(AND($B172&lt;&gt;"",Input!$C$1&lt;&gt;""),Input!$C$1,"")</f>
        <v/>
      </c>
      <c r="B172" s="50" t="str">
        <f>Input!$V174</f>
        <v/>
      </c>
      <c r="C172" s="51" t="str">
        <f>Input!$W174</f>
        <v/>
      </c>
      <c r="D172" s="51" t="str">
        <f>Input!$X174</f>
        <v/>
      </c>
      <c r="E172" s="50" t="str">
        <f>Input!$Y174</f>
        <v/>
      </c>
      <c r="F172" s="50" t="str">
        <f>Input!U174</f>
        <v/>
      </c>
      <c r="G172" s="50" t="str">
        <f>Input!T174</f>
        <v/>
      </c>
      <c r="H172" s="50" t="str">
        <f>Input!$AB174</f>
        <v/>
      </c>
      <c r="I172" s="50" t="str">
        <f>Input!$AA174</f>
        <v/>
      </c>
      <c r="J172" s="51" t="str">
        <f>IF(AND(B172&lt;&gt;"",Input!$C$1&lt;&gt;""),Input!$C$1,"")</f>
        <v/>
      </c>
    </row>
    <row r="173" spans="1:10" x14ac:dyDescent="0.35">
      <c r="A173" s="51" t="str">
        <f>IF(AND($B173&lt;&gt;"",Input!$C$1&lt;&gt;""),Input!$C$1,"")</f>
        <v/>
      </c>
      <c r="B173" s="50" t="str">
        <f>Input!$V175</f>
        <v/>
      </c>
      <c r="C173" s="51" t="str">
        <f>Input!$W175</f>
        <v/>
      </c>
      <c r="D173" s="51" t="str">
        <f>Input!$X175</f>
        <v/>
      </c>
      <c r="E173" s="50" t="str">
        <f>Input!$Y175</f>
        <v/>
      </c>
      <c r="F173" s="50" t="str">
        <f>Input!U175</f>
        <v/>
      </c>
      <c r="G173" s="50" t="str">
        <f>Input!T175</f>
        <v/>
      </c>
      <c r="H173" s="50" t="str">
        <f>Input!$AB175</f>
        <v/>
      </c>
      <c r="I173" s="50" t="str">
        <f>Input!$AA175</f>
        <v/>
      </c>
      <c r="J173" s="51" t="str">
        <f>IF(AND(B173&lt;&gt;"",Input!$C$1&lt;&gt;""),Input!$C$1,"")</f>
        <v/>
      </c>
    </row>
    <row r="174" spans="1:10" x14ac:dyDescent="0.35">
      <c r="A174" s="51" t="str">
        <f>IF(AND($B174&lt;&gt;"",Input!$C$1&lt;&gt;""),Input!$C$1,"")</f>
        <v/>
      </c>
      <c r="B174" s="50" t="str">
        <f>Input!$V176</f>
        <v/>
      </c>
      <c r="C174" s="51" t="str">
        <f>Input!$W176</f>
        <v/>
      </c>
      <c r="D174" s="51" t="str">
        <f>Input!$X176</f>
        <v/>
      </c>
      <c r="E174" s="50" t="str">
        <f>Input!$Y176</f>
        <v/>
      </c>
      <c r="F174" s="50" t="str">
        <f>Input!U176</f>
        <v/>
      </c>
      <c r="G174" s="50" t="str">
        <f>Input!T176</f>
        <v/>
      </c>
      <c r="H174" s="50" t="str">
        <f>Input!$AB176</f>
        <v/>
      </c>
      <c r="I174" s="50" t="str">
        <f>Input!$AA176</f>
        <v/>
      </c>
      <c r="J174" s="51" t="str">
        <f>IF(AND(B174&lt;&gt;"",Input!$C$1&lt;&gt;""),Input!$C$1,"")</f>
        <v/>
      </c>
    </row>
    <row r="175" spans="1:10" x14ac:dyDescent="0.35">
      <c r="A175" s="51" t="str">
        <f>IF(AND($B175&lt;&gt;"",Input!$C$1&lt;&gt;""),Input!$C$1,"")</f>
        <v/>
      </c>
      <c r="B175" s="50" t="str">
        <f>Input!$V177</f>
        <v/>
      </c>
      <c r="C175" s="51" t="str">
        <f>Input!$W177</f>
        <v/>
      </c>
      <c r="D175" s="51" t="str">
        <f>Input!$X177</f>
        <v/>
      </c>
      <c r="E175" s="50" t="str">
        <f>Input!$Y177</f>
        <v/>
      </c>
      <c r="F175" s="50" t="str">
        <f>Input!U177</f>
        <v/>
      </c>
      <c r="G175" s="50" t="str">
        <f>Input!T177</f>
        <v/>
      </c>
      <c r="H175" s="50" t="str">
        <f>Input!$AB177</f>
        <v/>
      </c>
      <c r="I175" s="50" t="str">
        <f>Input!$AA177</f>
        <v/>
      </c>
      <c r="J175" s="51" t="str">
        <f>IF(AND(B175&lt;&gt;"",Input!$C$1&lt;&gt;""),Input!$C$1,"")</f>
        <v/>
      </c>
    </row>
    <row r="176" spans="1:10" x14ac:dyDescent="0.35">
      <c r="A176" s="51" t="str">
        <f>IF(AND($B176&lt;&gt;"",Input!$C$1&lt;&gt;""),Input!$C$1,"")</f>
        <v/>
      </c>
      <c r="B176" s="50" t="str">
        <f>Input!$V178</f>
        <v/>
      </c>
      <c r="C176" s="51" t="str">
        <f>Input!$W178</f>
        <v/>
      </c>
      <c r="D176" s="51" t="str">
        <f>Input!$X178</f>
        <v/>
      </c>
      <c r="E176" s="50" t="str">
        <f>Input!$Y178</f>
        <v/>
      </c>
      <c r="F176" s="50" t="str">
        <f>Input!U178</f>
        <v/>
      </c>
      <c r="G176" s="50" t="str">
        <f>Input!T178</f>
        <v/>
      </c>
      <c r="H176" s="50" t="str">
        <f>Input!$AB178</f>
        <v/>
      </c>
      <c r="I176" s="50" t="str">
        <f>Input!$AA178</f>
        <v/>
      </c>
      <c r="J176" s="51" t="str">
        <f>IF(AND(B176&lt;&gt;"",Input!$C$1&lt;&gt;""),Input!$C$1,"")</f>
        <v/>
      </c>
    </row>
    <row r="177" spans="1:10" x14ac:dyDescent="0.35">
      <c r="A177" s="51" t="str">
        <f>IF(AND($B177&lt;&gt;"",Input!$C$1&lt;&gt;""),Input!$C$1,"")</f>
        <v/>
      </c>
      <c r="B177" s="50" t="str">
        <f>Input!$V179</f>
        <v/>
      </c>
      <c r="C177" s="51" t="str">
        <f>Input!$W179</f>
        <v/>
      </c>
      <c r="D177" s="51" t="str">
        <f>Input!$X179</f>
        <v/>
      </c>
      <c r="E177" s="50" t="str">
        <f>Input!$Y179</f>
        <v/>
      </c>
      <c r="F177" s="50" t="str">
        <f>Input!U179</f>
        <v/>
      </c>
      <c r="G177" s="50" t="str">
        <f>Input!T179</f>
        <v/>
      </c>
      <c r="H177" s="50" t="str">
        <f>Input!$AB179</f>
        <v/>
      </c>
      <c r="I177" s="50" t="str">
        <f>Input!$AA179</f>
        <v/>
      </c>
      <c r="J177" s="51" t="str">
        <f>IF(AND(B177&lt;&gt;"",Input!$C$1&lt;&gt;""),Input!$C$1,"")</f>
        <v/>
      </c>
    </row>
    <row r="178" spans="1:10" x14ac:dyDescent="0.35">
      <c r="A178" s="51" t="str">
        <f>IF(AND($B178&lt;&gt;"",Input!$C$1&lt;&gt;""),Input!$C$1,"")</f>
        <v/>
      </c>
      <c r="B178" s="50" t="str">
        <f>Input!$V180</f>
        <v/>
      </c>
      <c r="C178" s="51" t="str">
        <f>Input!$W180</f>
        <v/>
      </c>
      <c r="D178" s="51" t="str">
        <f>Input!$X180</f>
        <v/>
      </c>
      <c r="E178" s="50" t="str">
        <f>Input!$Y180</f>
        <v/>
      </c>
      <c r="F178" s="50" t="str">
        <f>Input!U180</f>
        <v/>
      </c>
      <c r="G178" s="50" t="str">
        <f>Input!T180</f>
        <v/>
      </c>
      <c r="H178" s="50" t="str">
        <f>Input!$AB180</f>
        <v/>
      </c>
      <c r="I178" s="50" t="str">
        <f>Input!$AA180</f>
        <v/>
      </c>
      <c r="J178" s="51" t="str">
        <f>IF(AND(B178&lt;&gt;"",Input!$C$1&lt;&gt;""),Input!$C$1,"")</f>
        <v/>
      </c>
    </row>
    <row r="179" spans="1:10" x14ac:dyDescent="0.35">
      <c r="A179" s="51" t="str">
        <f>IF(AND($B179&lt;&gt;"",Input!$C$1&lt;&gt;""),Input!$C$1,"")</f>
        <v/>
      </c>
      <c r="B179" s="50" t="str">
        <f>Input!$V181</f>
        <v/>
      </c>
      <c r="C179" s="51" t="str">
        <f>Input!$W181</f>
        <v/>
      </c>
      <c r="D179" s="51" t="str">
        <f>Input!$X181</f>
        <v/>
      </c>
      <c r="E179" s="50" t="str">
        <f>Input!$Y181</f>
        <v/>
      </c>
      <c r="F179" s="50" t="str">
        <f>Input!U181</f>
        <v/>
      </c>
      <c r="G179" s="50" t="str">
        <f>Input!T181</f>
        <v/>
      </c>
      <c r="H179" s="50" t="str">
        <f>Input!$AB181</f>
        <v/>
      </c>
      <c r="I179" s="50" t="str">
        <f>Input!$AA181</f>
        <v/>
      </c>
      <c r="J179" s="51" t="str">
        <f>IF(AND(B179&lt;&gt;"",Input!$C$1&lt;&gt;""),Input!$C$1,"")</f>
        <v/>
      </c>
    </row>
    <row r="180" spans="1:10" x14ac:dyDescent="0.35">
      <c r="A180" s="51" t="str">
        <f>IF(AND($B180&lt;&gt;"",Input!$C$1&lt;&gt;""),Input!$C$1,"")</f>
        <v/>
      </c>
      <c r="B180" s="50" t="str">
        <f>Input!$V182</f>
        <v/>
      </c>
      <c r="C180" s="51" t="str">
        <f>Input!$W182</f>
        <v/>
      </c>
      <c r="D180" s="51" t="str">
        <f>Input!$X182</f>
        <v/>
      </c>
      <c r="E180" s="50" t="str">
        <f>Input!$Y182</f>
        <v/>
      </c>
      <c r="F180" s="50" t="str">
        <f>Input!U182</f>
        <v/>
      </c>
      <c r="G180" s="50" t="str">
        <f>Input!T182</f>
        <v/>
      </c>
      <c r="H180" s="50" t="str">
        <f>Input!$AB182</f>
        <v/>
      </c>
      <c r="I180" s="50" t="str">
        <f>Input!$AA182</f>
        <v/>
      </c>
      <c r="J180" s="51" t="str">
        <f>IF(AND(B180&lt;&gt;"",Input!$C$1&lt;&gt;""),Input!$C$1,"")</f>
        <v/>
      </c>
    </row>
    <row r="181" spans="1:10" x14ac:dyDescent="0.35">
      <c r="A181" s="51" t="str">
        <f>IF(AND($B181&lt;&gt;"",Input!$C$1&lt;&gt;""),Input!$C$1,"")</f>
        <v/>
      </c>
      <c r="B181" s="50" t="str">
        <f>Input!$V183</f>
        <v/>
      </c>
      <c r="C181" s="51" t="str">
        <f>Input!$W183</f>
        <v/>
      </c>
      <c r="D181" s="51" t="str">
        <f>Input!$X183</f>
        <v/>
      </c>
      <c r="E181" s="50" t="str">
        <f>Input!$Y183</f>
        <v/>
      </c>
      <c r="F181" s="50" t="str">
        <f>Input!U183</f>
        <v/>
      </c>
      <c r="G181" s="50" t="str">
        <f>Input!T183</f>
        <v/>
      </c>
      <c r="H181" s="50" t="str">
        <f>Input!$AB183</f>
        <v/>
      </c>
      <c r="I181" s="50" t="str">
        <f>Input!$AA183</f>
        <v/>
      </c>
      <c r="J181" s="51" t="str">
        <f>IF(AND(B181&lt;&gt;"",Input!$C$1&lt;&gt;""),Input!$C$1,"")</f>
        <v/>
      </c>
    </row>
    <row r="182" spans="1:10" x14ac:dyDescent="0.35">
      <c r="A182" s="51" t="str">
        <f>IF(AND($B182&lt;&gt;"",Input!$C$1&lt;&gt;""),Input!$C$1,"")</f>
        <v/>
      </c>
      <c r="B182" s="50" t="str">
        <f>Input!$V184</f>
        <v/>
      </c>
      <c r="C182" s="51" t="str">
        <f>Input!$W184</f>
        <v/>
      </c>
      <c r="D182" s="51" t="str">
        <f>Input!$X184</f>
        <v/>
      </c>
      <c r="E182" s="50" t="str">
        <f>Input!$Y184</f>
        <v/>
      </c>
      <c r="F182" s="50" t="str">
        <f>Input!U184</f>
        <v/>
      </c>
      <c r="G182" s="50" t="str">
        <f>Input!T184</f>
        <v/>
      </c>
      <c r="H182" s="50" t="str">
        <f>Input!$AB184</f>
        <v/>
      </c>
      <c r="I182" s="50" t="str">
        <f>Input!$AA184</f>
        <v/>
      </c>
      <c r="J182" s="51" t="str">
        <f>IF(AND(B182&lt;&gt;"",Input!$C$1&lt;&gt;""),Input!$C$1,"")</f>
        <v/>
      </c>
    </row>
    <row r="183" spans="1:10" x14ac:dyDescent="0.35">
      <c r="A183" s="51" t="str">
        <f>IF(AND($B183&lt;&gt;"",Input!$C$1&lt;&gt;""),Input!$C$1,"")</f>
        <v/>
      </c>
      <c r="B183" s="50" t="str">
        <f>Input!$V185</f>
        <v/>
      </c>
      <c r="C183" s="51" t="str">
        <f>Input!$W185</f>
        <v/>
      </c>
      <c r="D183" s="51" t="str">
        <f>Input!$X185</f>
        <v/>
      </c>
      <c r="E183" s="50" t="str">
        <f>Input!$Y185</f>
        <v/>
      </c>
      <c r="F183" s="50" t="str">
        <f>Input!U185</f>
        <v/>
      </c>
      <c r="G183" s="50" t="str">
        <f>Input!T185</f>
        <v/>
      </c>
      <c r="H183" s="50" t="str">
        <f>Input!$AB185</f>
        <v/>
      </c>
      <c r="I183" s="50" t="str">
        <f>Input!$AA185</f>
        <v/>
      </c>
      <c r="J183" s="51" t="str">
        <f>IF(AND(B183&lt;&gt;"",Input!$C$1&lt;&gt;""),Input!$C$1,"")</f>
        <v/>
      </c>
    </row>
    <row r="184" spans="1:10" x14ac:dyDescent="0.35">
      <c r="A184" s="51" t="str">
        <f>IF(AND($B184&lt;&gt;"",Input!$C$1&lt;&gt;""),Input!$C$1,"")</f>
        <v/>
      </c>
      <c r="B184" s="50" t="str">
        <f>Input!$V186</f>
        <v/>
      </c>
      <c r="C184" s="51" t="str">
        <f>Input!$W186</f>
        <v/>
      </c>
      <c r="D184" s="51" t="str">
        <f>Input!$X186</f>
        <v/>
      </c>
      <c r="E184" s="50" t="str">
        <f>Input!$Y186</f>
        <v/>
      </c>
      <c r="F184" s="50" t="str">
        <f>Input!U186</f>
        <v/>
      </c>
      <c r="G184" s="50" t="str">
        <f>Input!T186</f>
        <v/>
      </c>
      <c r="H184" s="50" t="str">
        <f>Input!$AB186</f>
        <v/>
      </c>
      <c r="I184" s="50" t="str">
        <f>Input!$AA186</f>
        <v/>
      </c>
      <c r="J184" s="51" t="str">
        <f>IF(AND(B184&lt;&gt;"",Input!$C$1&lt;&gt;""),Input!$C$1,"")</f>
        <v/>
      </c>
    </row>
    <row r="185" spans="1:10" x14ac:dyDescent="0.35">
      <c r="A185" s="51" t="str">
        <f>IF(AND($B185&lt;&gt;"",Input!$C$1&lt;&gt;""),Input!$C$1,"")</f>
        <v/>
      </c>
      <c r="B185" s="50" t="str">
        <f>Input!$V187</f>
        <v/>
      </c>
      <c r="C185" s="51" t="str">
        <f>Input!$W187</f>
        <v/>
      </c>
      <c r="D185" s="51" t="str">
        <f>Input!$X187</f>
        <v/>
      </c>
      <c r="E185" s="50" t="str">
        <f>Input!$Y187</f>
        <v/>
      </c>
      <c r="F185" s="50" t="str">
        <f>Input!U187</f>
        <v/>
      </c>
      <c r="G185" s="50" t="str">
        <f>Input!T187</f>
        <v/>
      </c>
      <c r="H185" s="50" t="str">
        <f>Input!$AB187</f>
        <v/>
      </c>
      <c r="I185" s="50" t="str">
        <f>Input!$AA187</f>
        <v/>
      </c>
      <c r="J185" s="51" t="str">
        <f>IF(AND(B185&lt;&gt;"",Input!$C$1&lt;&gt;""),Input!$C$1,"")</f>
        <v/>
      </c>
    </row>
    <row r="186" spans="1:10" x14ac:dyDescent="0.35">
      <c r="A186" s="51" t="str">
        <f>IF(AND($B186&lt;&gt;"",Input!$C$1&lt;&gt;""),Input!$C$1,"")</f>
        <v/>
      </c>
      <c r="B186" s="50" t="str">
        <f>Input!$V188</f>
        <v/>
      </c>
      <c r="C186" s="51" t="str">
        <f>Input!$W188</f>
        <v/>
      </c>
      <c r="D186" s="51" t="str">
        <f>Input!$X188</f>
        <v/>
      </c>
      <c r="E186" s="50" t="str">
        <f>Input!$Y188</f>
        <v/>
      </c>
      <c r="F186" s="50" t="str">
        <f>Input!U188</f>
        <v/>
      </c>
      <c r="G186" s="50" t="str">
        <f>Input!T188</f>
        <v/>
      </c>
      <c r="H186" s="50" t="str">
        <f>Input!$AB188</f>
        <v/>
      </c>
      <c r="I186" s="50" t="str">
        <f>Input!$AA188</f>
        <v/>
      </c>
      <c r="J186" s="51" t="str">
        <f>IF(AND(B186&lt;&gt;"",Input!$C$1&lt;&gt;""),Input!$C$1,"")</f>
        <v/>
      </c>
    </row>
    <row r="187" spans="1:10" x14ac:dyDescent="0.35">
      <c r="A187" s="51" t="str">
        <f>IF(AND($B187&lt;&gt;"",Input!$C$1&lt;&gt;""),Input!$C$1,"")</f>
        <v/>
      </c>
      <c r="B187" s="50" t="str">
        <f>Input!$V189</f>
        <v/>
      </c>
      <c r="C187" s="51" t="str">
        <f>Input!$W189</f>
        <v/>
      </c>
      <c r="D187" s="51" t="str">
        <f>Input!$X189</f>
        <v/>
      </c>
      <c r="E187" s="50" t="str">
        <f>Input!$Y189</f>
        <v/>
      </c>
      <c r="F187" s="50" t="str">
        <f>Input!U189</f>
        <v/>
      </c>
      <c r="G187" s="50" t="str">
        <f>Input!T189</f>
        <v/>
      </c>
      <c r="H187" s="50" t="str">
        <f>Input!$AB189</f>
        <v/>
      </c>
      <c r="I187" s="50" t="str">
        <f>Input!$AA189</f>
        <v/>
      </c>
      <c r="J187" s="51" t="str">
        <f>IF(AND(B187&lt;&gt;"",Input!$C$1&lt;&gt;""),Input!$C$1,"")</f>
        <v/>
      </c>
    </row>
    <row r="188" spans="1:10" x14ac:dyDescent="0.35">
      <c r="A188" s="51" t="str">
        <f>IF(AND($B188&lt;&gt;"",Input!$C$1&lt;&gt;""),Input!$C$1,"")</f>
        <v/>
      </c>
      <c r="B188" s="50" t="str">
        <f>Input!$V190</f>
        <v/>
      </c>
      <c r="C188" s="51" t="str">
        <f>Input!$W190</f>
        <v/>
      </c>
      <c r="D188" s="51" t="str">
        <f>Input!$X190</f>
        <v/>
      </c>
      <c r="E188" s="50" t="str">
        <f>Input!$Y190</f>
        <v/>
      </c>
      <c r="F188" s="50" t="str">
        <f>Input!U190</f>
        <v/>
      </c>
      <c r="G188" s="50" t="str">
        <f>Input!T190</f>
        <v/>
      </c>
      <c r="H188" s="50" t="str">
        <f>Input!$AB190</f>
        <v/>
      </c>
      <c r="I188" s="50" t="str">
        <f>Input!$AA190</f>
        <v/>
      </c>
      <c r="J188" s="51" t="str">
        <f>IF(AND(B188&lt;&gt;"",Input!$C$1&lt;&gt;""),Input!$C$1,"")</f>
        <v/>
      </c>
    </row>
    <row r="189" spans="1:10" x14ac:dyDescent="0.35">
      <c r="A189" s="51" t="str">
        <f>IF(AND($B189&lt;&gt;"",Input!$C$1&lt;&gt;""),Input!$C$1,"")</f>
        <v/>
      </c>
      <c r="B189" s="50" t="str">
        <f>Input!$V191</f>
        <v/>
      </c>
      <c r="C189" s="51" t="str">
        <f>Input!$W191</f>
        <v/>
      </c>
      <c r="D189" s="51" t="str">
        <f>Input!$X191</f>
        <v/>
      </c>
      <c r="E189" s="50" t="str">
        <f>Input!$Y191</f>
        <v/>
      </c>
      <c r="F189" s="50" t="str">
        <f>Input!U191</f>
        <v/>
      </c>
      <c r="G189" s="50" t="str">
        <f>Input!T191</f>
        <v/>
      </c>
      <c r="H189" s="50" t="str">
        <f>Input!$AB191</f>
        <v/>
      </c>
      <c r="I189" s="50" t="str">
        <f>Input!$AA191</f>
        <v/>
      </c>
      <c r="J189" s="51" t="str">
        <f>IF(AND(B189&lt;&gt;"",Input!$C$1&lt;&gt;""),Input!$C$1,"")</f>
        <v/>
      </c>
    </row>
    <row r="190" spans="1:10" x14ac:dyDescent="0.35">
      <c r="A190" s="51" t="str">
        <f>IF(AND($B190&lt;&gt;"",Input!$C$1&lt;&gt;""),Input!$C$1,"")</f>
        <v/>
      </c>
      <c r="B190" s="50" t="str">
        <f>Input!$V192</f>
        <v/>
      </c>
      <c r="C190" s="51" t="str">
        <f>Input!$W192</f>
        <v/>
      </c>
      <c r="D190" s="51" t="str">
        <f>Input!$X192</f>
        <v/>
      </c>
      <c r="E190" s="50" t="str">
        <f>Input!$Y192</f>
        <v/>
      </c>
      <c r="F190" s="50" t="str">
        <f>Input!U192</f>
        <v/>
      </c>
      <c r="G190" s="50" t="str">
        <f>Input!T192</f>
        <v/>
      </c>
      <c r="H190" s="50" t="str">
        <f>Input!$AB192</f>
        <v/>
      </c>
      <c r="I190" s="50" t="str">
        <f>Input!$AA192</f>
        <v/>
      </c>
      <c r="J190" s="51" t="str">
        <f>IF(AND(B190&lt;&gt;"",Input!$C$1&lt;&gt;""),Input!$C$1,"")</f>
        <v/>
      </c>
    </row>
    <row r="191" spans="1:10" x14ac:dyDescent="0.35">
      <c r="A191" s="51" t="str">
        <f>IF(AND($B191&lt;&gt;"",Input!$C$1&lt;&gt;""),Input!$C$1,"")</f>
        <v/>
      </c>
      <c r="B191" s="50" t="str">
        <f>Input!$V193</f>
        <v/>
      </c>
      <c r="C191" s="51" t="str">
        <f>Input!$W193</f>
        <v/>
      </c>
      <c r="D191" s="51" t="str">
        <f>Input!$X193</f>
        <v/>
      </c>
      <c r="E191" s="50" t="str">
        <f>Input!$Y193</f>
        <v/>
      </c>
      <c r="F191" s="50" t="str">
        <f>Input!U193</f>
        <v/>
      </c>
      <c r="G191" s="50" t="str">
        <f>Input!T193</f>
        <v/>
      </c>
      <c r="H191" s="50" t="str">
        <f>Input!$AB193</f>
        <v/>
      </c>
      <c r="I191" s="50" t="str">
        <f>Input!$AA193</f>
        <v/>
      </c>
      <c r="J191" s="51" t="str">
        <f>IF(AND(B191&lt;&gt;"",Input!$C$1&lt;&gt;""),Input!$C$1,"")</f>
        <v/>
      </c>
    </row>
    <row r="192" spans="1:10" x14ac:dyDescent="0.35">
      <c r="A192" s="51" t="str">
        <f>IF(AND($B192&lt;&gt;"",Input!$C$1&lt;&gt;""),Input!$C$1,"")</f>
        <v/>
      </c>
      <c r="B192" s="50" t="str">
        <f>Input!$V194</f>
        <v/>
      </c>
      <c r="C192" s="51" t="str">
        <f>Input!$W194</f>
        <v/>
      </c>
      <c r="D192" s="51" t="str">
        <f>Input!$X194</f>
        <v/>
      </c>
      <c r="E192" s="50" t="str">
        <f>Input!$Y194</f>
        <v/>
      </c>
      <c r="F192" s="50" t="str">
        <f>Input!U194</f>
        <v/>
      </c>
      <c r="G192" s="50" t="str">
        <f>Input!T194</f>
        <v/>
      </c>
      <c r="H192" s="50" t="str">
        <f>Input!$AB194</f>
        <v/>
      </c>
      <c r="I192" s="50" t="str">
        <f>Input!$AA194</f>
        <v/>
      </c>
      <c r="J192" s="51" t="str">
        <f>IF(AND(B192&lt;&gt;"",Input!$C$1&lt;&gt;""),Input!$C$1,"")</f>
        <v/>
      </c>
    </row>
    <row r="193" spans="1:10" x14ac:dyDescent="0.35">
      <c r="A193" s="51" t="str">
        <f>IF(AND($B193&lt;&gt;"",Input!$C$1&lt;&gt;""),Input!$C$1,"")</f>
        <v/>
      </c>
      <c r="B193" s="50" t="str">
        <f>Input!$V195</f>
        <v/>
      </c>
      <c r="C193" s="51" t="str">
        <f>Input!$W195</f>
        <v/>
      </c>
      <c r="D193" s="51" t="str">
        <f>Input!$X195</f>
        <v/>
      </c>
      <c r="E193" s="50" t="str">
        <f>Input!$Y195</f>
        <v/>
      </c>
      <c r="F193" s="50" t="str">
        <f>Input!U195</f>
        <v/>
      </c>
      <c r="G193" s="50" t="str">
        <f>Input!T195</f>
        <v/>
      </c>
      <c r="H193" s="50" t="str">
        <f>Input!$AB195</f>
        <v/>
      </c>
      <c r="I193" s="50" t="str">
        <f>Input!$AA195</f>
        <v/>
      </c>
      <c r="J193" s="51" t="str">
        <f>IF(AND(B193&lt;&gt;"",Input!$C$1&lt;&gt;""),Input!$C$1,"")</f>
        <v/>
      </c>
    </row>
    <row r="194" spans="1:10" x14ac:dyDescent="0.35">
      <c r="A194" s="51" t="str">
        <f>IF(AND($B194&lt;&gt;"",Input!$C$1&lt;&gt;""),Input!$C$1,"")</f>
        <v/>
      </c>
      <c r="B194" s="50" t="str">
        <f>Input!$V196</f>
        <v/>
      </c>
      <c r="C194" s="51" t="str">
        <f>Input!$W196</f>
        <v/>
      </c>
      <c r="D194" s="51" t="str">
        <f>Input!$X196</f>
        <v/>
      </c>
      <c r="E194" s="50" t="str">
        <f>Input!$Y196</f>
        <v/>
      </c>
      <c r="F194" s="50" t="str">
        <f>Input!U196</f>
        <v/>
      </c>
      <c r="G194" s="50" t="str">
        <f>Input!T196</f>
        <v/>
      </c>
      <c r="H194" s="50" t="str">
        <f>Input!$AB196</f>
        <v/>
      </c>
      <c r="I194" s="50" t="str">
        <f>Input!$AA196</f>
        <v/>
      </c>
      <c r="J194" s="51" t="str">
        <f>IF(AND(B194&lt;&gt;"",Input!$C$1&lt;&gt;""),Input!$C$1,"")</f>
        <v/>
      </c>
    </row>
    <row r="195" spans="1:10" x14ac:dyDescent="0.35">
      <c r="A195" s="51" t="str">
        <f>IF(AND($B195&lt;&gt;"",Input!$C$1&lt;&gt;""),Input!$C$1,"")</f>
        <v/>
      </c>
      <c r="B195" s="50" t="str">
        <f>Input!$V197</f>
        <v/>
      </c>
      <c r="C195" s="51" t="str">
        <f>Input!$W197</f>
        <v/>
      </c>
      <c r="D195" s="51" t="str">
        <f>Input!$X197</f>
        <v/>
      </c>
      <c r="E195" s="50" t="str">
        <f>Input!$Y197</f>
        <v/>
      </c>
      <c r="F195" s="50" t="str">
        <f>Input!U197</f>
        <v/>
      </c>
      <c r="G195" s="50" t="str">
        <f>Input!T197</f>
        <v/>
      </c>
      <c r="H195" s="50" t="str">
        <f>Input!$AB197</f>
        <v/>
      </c>
      <c r="I195" s="50" t="str">
        <f>Input!$AA197</f>
        <v/>
      </c>
      <c r="J195" s="51" t="str">
        <f>IF(AND(B195&lt;&gt;"",Input!$C$1&lt;&gt;""),Input!$C$1,"")</f>
        <v/>
      </c>
    </row>
    <row r="196" spans="1:10" x14ac:dyDescent="0.35">
      <c r="A196" s="51" t="str">
        <f>IF(AND($B196&lt;&gt;"",Input!$C$1&lt;&gt;""),Input!$C$1,"")</f>
        <v/>
      </c>
      <c r="B196" s="50" t="str">
        <f>Input!$V198</f>
        <v/>
      </c>
      <c r="C196" s="51" t="str">
        <f>Input!$W198</f>
        <v/>
      </c>
      <c r="D196" s="51" t="str">
        <f>Input!$X198</f>
        <v/>
      </c>
      <c r="E196" s="50" t="str">
        <f>Input!$Y198</f>
        <v/>
      </c>
      <c r="F196" s="50" t="str">
        <f>Input!U198</f>
        <v/>
      </c>
      <c r="G196" s="50" t="str">
        <f>Input!T198</f>
        <v/>
      </c>
      <c r="H196" s="50" t="str">
        <f>Input!$AB198</f>
        <v/>
      </c>
      <c r="I196" s="50" t="str">
        <f>Input!$AA198</f>
        <v/>
      </c>
      <c r="J196" s="51" t="str">
        <f>IF(AND(B196&lt;&gt;"",Input!$C$1&lt;&gt;""),Input!$C$1,"")</f>
        <v/>
      </c>
    </row>
    <row r="197" spans="1:10" x14ac:dyDescent="0.35">
      <c r="A197" s="51" t="str">
        <f>IF(AND($B197&lt;&gt;"",Input!$C$1&lt;&gt;""),Input!$C$1,"")</f>
        <v/>
      </c>
      <c r="B197" s="50" t="str">
        <f>Input!$V199</f>
        <v/>
      </c>
      <c r="C197" s="51" t="str">
        <f>Input!$W199</f>
        <v/>
      </c>
      <c r="D197" s="51" t="str">
        <f>Input!$X199</f>
        <v/>
      </c>
      <c r="E197" s="50" t="str">
        <f>Input!$Y199</f>
        <v/>
      </c>
      <c r="F197" s="50" t="str">
        <f>Input!U199</f>
        <v/>
      </c>
      <c r="G197" s="50" t="str">
        <f>Input!T199</f>
        <v/>
      </c>
      <c r="H197" s="50" t="str">
        <f>Input!$AB199</f>
        <v/>
      </c>
      <c r="I197" s="50" t="str">
        <f>Input!$AA199</f>
        <v/>
      </c>
      <c r="J197" s="51" t="str">
        <f>IF(AND(B197&lt;&gt;"",Input!$C$1&lt;&gt;""),Input!$C$1,"")</f>
        <v/>
      </c>
    </row>
    <row r="198" spans="1:10" x14ac:dyDescent="0.35">
      <c r="A198" s="51" t="str">
        <f>IF(AND($B198&lt;&gt;"",Input!$C$1&lt;&gt;""),Input!$C$1,"")</f>
        <v/>
      </c>
      <c r="B198" s="50" t="str">
        <f>Input!$V200</f>
        <v/>
      </c>
      <c r="C198" s="51" t="str">
        <f>Input!$W200</f>
        <v/>
      </c>
      <c r="D198" s="51" t="str">
        <f>Input!$X200</f>
        <v/>
      </c>
      <c r="E198" s="50" t="str">
        <f>Input!$Y200</f>
        <v/>
      </c>
      <c r="F198" s="50" t="str">
        <f>Input!U200</f>
        <v/>
      </c>
      <c r="G198" s="50" t="str">
        <f>Input!T200</f>
        <v/>
      </c>
      <c r="H198" s="50" t="str">
        <f>Input!$AB200</f>
        <v/>
      </c>
      <c r="I198" s="50" t="str">
        <f>Input!$AA200</f>
        <v/>
      </c>
      <c r="J198" s="51" t="str">
        <f>IF(AND(B198&lt;&gt;"",Input!$C$1&lt;&gt;""),Input!$C$1,"")</f>
        <v/>
      </c>
    </row>
    <row r="199" spans="1:10" x14ac:dyDescent="0.35">
      <c r="A199" s="51" t="str">
        <f>IF(AND($B199&lt;&gt;"",Input!$C$1&lt;&gt;""),Input!$C$1,"")</f>
        <v/>
      </c>
      <c r="B199" s="50" t="str">
        <f>Input!$V201</f>
        <v/>
      </c>
      <c r="C199" s="51" t="str">
        <f>Input!$W201</f>
        <v/>
      </c>
      <c r="D199" s="51" t="str">
        <f>Input!$X201</f>
        <v/>
      </c>
      <c r="E199" s="50" t="str">
        <f>Input!$Y201</f>
        <v/>
      </c>
      <c r="F199" s="50" t="str">
        <f>Input!U201</f>
        <v/>
      </c>
      <c r="G199" s="50" t="str">
        <f>Input!T201</f>
        <v/>
      </c>
      <c r="H199" s="50" t="str">
        <f>Input!$AB201</f>
        <v/>
      </c>
      <c r="I199" s="50" t="str">
        <f>Input!$AA201</f>
        <v/>
      </c>
      <c r="J199" s="51" t="str">
        <f>IF(AND(B199&lt;&gt;"",Input!$C$1&lt;&gt;""),Input!$C$1,"")</f>
        <v/>
      </c>
    </row>
    <row r="200" spans="1:10" x14ac:dyDescent="0.35">
      <c r="A200" s="51" t="str">
        <f>IF(AND($B200&lt;&gt;"",Input!$C$1&lt;&gt;""),Input!$C$1,"")</f>
        <v/>
      </c>
      <c r="B200" s="50" t="str">
        <f>Input!$V202</f>
        <v/>
      </c>
      <c r="C200" s="51" t="str">
        <f>Input!$W202</f>
        <v/>
      </c>
      <c r="D200" s="51" t="str">
        <f>Input!$X202</f>
        <v/>
      </c>
      <c r="E200" s="50" t="str">
        <f>Input!$Y202</f>
        <v/>
      </c>
      <c r="F200" s="50" t="str">
        <f>Input!U202</f>
        <v/>
      </c>
      <c r="G200" s="50" t="str">
        <f>Input!T202</f>
        <v/>
      </c>
      <c r="H200" s="50" t="str">
        <f>Input!$AB202</f>
        <v/>
      </c>
      <c r="I200" s="50" t="str">
        <f>Input!$AA202</f>
        <v/>
      </c>
      <c r="J200" s="51" t="str">
        <f>IF(AND(B200&lt;&gt;"",Input!$C$1&lt;&gt;""),Input!$C$1,"")</f>
        <v/>
      </c>
    </row>
    <row r="201" spans="1:10" x14ac:dyDescent="0.35">
      <c r="A201" s="51" t="str">
        <f>IF(AND($B201&lt;&gt;"",Input!$C$1&lt;&gt;""),Input!$C$1,"")</f>
        <v/>
      </c>
      <c r="B201" s="50" t="str">
        <f>Input!$V203</f>
        <v/>
      </c>
      <c r="C201" s="51" t="str">
        <f>Input!$W203</f>
        <v/>
      </c>
      <c r="D201" s="51" t="str">
        <f>Input!$X203</f>
        <v/>
      </c>
      <c r="E201" s="50" t="str">
        <f>Input!$Y203</f>
        <v/>
      </c>
      <c r="F201" s="50" t="str">
        <f>Input!U203</f>
        <v/>
      </c>
      <c r="G201" s="50" t="str">
        <f>Input!T203</f>
        <v/>
      </c>
      <c r="H201" s="50" t="str">
        <f>Input!$AB203</f>
        <v/>
      </c>
      <c r="I201" s="50" t="str">
        <f>Input!$AA203</f>
        <v/>
      </c>
      <c r="J201" s="51" t="str">
        <f>IF(AND(B201&lt;&gt;"",Input!$C$1&lt;&gt;""),Input!$C$1,"")</f>
        <v/>
      </c>
    </row>
    <row r="202" spans="1:10" x14ac:dyDescent="0.35">
      <c r="A202" s="51" t="str">
        <f>IF(AND($B202&lt;&gt;"",Input!$C$1&lt;&gt;""),Input!$C$1,"")</f>
        <v/>
      </c>
      <c r="B202" s="50" t="str">
        <f>Input!$V204</f>
        <v/>
      </c>
      <c r="C202" s="51" t="str">
        <f>Input!$W204</f>
        <v/>
      </c>
      <c r="D202" s="51" t="str">
        <f>Input!$X204</f>
        <v/>
      </c>
      <c r="E202" s="50" t="str">
        <f>Input!$Y204</f>
        <v/>
      </c>
      <c r="F202" s="50" t="str">
        <f>Input!U204</f>
        <v/>
      </c>
      <c r="G202" s="50" t="str">
        <f>Input!T204</f>
        <v/>
      </c>
      <c r="H202" s="50" t="str">
        <f>Input!$AB204</f>
        <v/>
      </c>
      <c r="I202" s="50" t="str">
        <f>Input!$AA204</f>
        <v/>
      </c>
      <c r="J202" s="51" t="str">
        <f>IF(AND(B202&lt;&gt;"",Input!$C$1&lt;&gt;""),Input!$C$1,"")</f>
        <v/>
      </c>
    </row>
    <row r="203" spans="1:10" x14ac:dyDescent="0.35">
      <c r="A203" s="51" t="str">
        <f>IF(AND($B203&lt;&gt;"",Input!$C$1&lt;&gt;""),Input!$C$1,"")</f>
        <v/>
      </c>
      <c r="B203" s="50" t="str">
        <f>Input!$V205</f>
        <v/>
      </c>
      <c r="C203" s="51" t="str">
        <f>Input!$W205</f>
        <v/>
      </c>
      <c r="D203" s="51" t="str">
        <f>Input!$X205</f>
        <v/>
      </c>
      <c r="E203" s="50" t="str">
        <f>Input!$Y205</f>
        <v/>
      </c>
      <c r="F203" s="50" t="str">
        <f>Input!U205</f>
        <v/>
      </c>
      <c r="G203" s="50" t="str">
        <f>Input!T205</f>
        <v/>
      </c>
      <c r="H203" s="50" t="str">
        <f>Input!$AB205</f>
        <v/>
      </c>
      <c r="I203" s="50" t="str">
        <f>Input!$AA205</f>
        <v/>
      </c>
      <c r="J203" s="51" t="str">
        <f>IF(AND(B203&lt;&gt;"",Input!$C$1&lt;&gt;""),Input!$C$1,"")</f>
        <v/>
      </c>
    </row>
    <row r="204" spans="1:10" x14ac:dyDescent="0.35">
      <c r="A204" s="51" t="str">
        <f>IF(AND($B204&lt;&gt;"",Input!$C$1&lt;&gt;""),Input!$C$1,"")</f>
        <v/>
      </c>
      <c r="B204" s="50" t="str">
        <f>Input!$V206</f>
        <v/>
      </c>
      <c r="C204" s="51" t="str">
        <f>Input!$W206</f>
        <v/>
      </c>
      <c r="D204" s="51" t="str">
        <f>Input!$X206</f>
        <v/>
      </c>
      <c r="E204" s="50" t="str">
        <f>Input!$Y206</f>
        <v/>
      </c>
      <c r="F204" s="50" t="str">
        <f>Input!U206</f>
        <v/>
      </c>
      <c r="G204" s="50" t="str">
        <f>Input!T206</f>
        <v/>
      </c>
      <c r="H204" s="50" t="str">
        <f>Input!$AB206</f>
        <v/>
      </c>
      <c r="I204" s="50" t="str">
        <f>Input!$AA206</f>
        <v/>
      </c>
      <c r="J204" s="51" t="str">
        <f>IF(AND(B204&lt;&gt;"",Input!$C$1&lt;&gt;""),Input!$C$1,"")</f>
        <v/>
      </c>
    </row>
    <row r="205" spans="1:10" x14ac:dyDescent="0.35">
      <c r="A205" s="51" t="str">
        <f>IF(AND($B205&lt;&gt;"",Input!$C$1&lt;&gt;""),Input!$C$1,"")</f>
        <v/>
      </c>
      <c r="B205" s="50" t="str">
        <f>Input!$V207</f>
        <v/>
      </c>
      <c r="C205" s="51" t="str">
        <f>Input!$W207</f>
        <v/>
      </c>
      <c r="D205" s="51" t="str">
        <f>Input!$X207</f>
        <v/>
      </c>
      <c r="E205" s="50" t="str">
        <f>Input!$Y207</f>
        <v/>
      </c>
      <c r="F205" s="50" t="str">
        <f>Input!U207</f>
        <v/>
      </c>
      <c r="G205" s="50" t="str">
        <f>Input!T207</f>
        <v/>
      </c>
      <c r="H205" s="50" t="str">
        <f>Input!$AB207</f>
        <v/>
      </c>
      <c r="I205" s="50" t="str">
        <f>Input!$AA207</f>
        <v/>
      </c>
      <c r="J205" s="51" t="str">
        <f>IF(AND(B205&lt;&gt;"",Input!$C$1&lt;&gt;""),Input!$C$1,"")</f>
        <v/>
      </c>
    </row>
    <row r="206" spans="1:10" x14ac:dyDescent="0.35">
      <c r="A206" s="51" t="str">
        <f>IF(AND($B206&lt;&gt;"",Input!$C$1&lt;&gt;""),Input!$C$1,"")</f>
        <v/>
      </c>
      <c r="B206" s="50" t="str">
        <f>Input!$V208</f>
        <v/>
      </c>
      <c r="C206" s="51" t="str">
        <f>Input!$W208</f>
        <v/>
      </c>
      <c r="D206" s="51" t="str">
        <f>Input!$X208</f>
        <v/>
      </c>
      <c r="E206" s="50" t="str">
        <f>Input!$Y208</f>
        <v/>
      </c>
      <c r="F206" s="50" t="str">
        <f>Input!U208</f>
        <v/>
      </c>
      <c r="G206" s="50" t="str">
        <f>Input!T208</f>
        <v/>
      </c>
      <c r="H206" s="50" t="str">
        <f>Input!$AB208</f>
        <v/>
      </c>
      <c r="I206" s="50" t="str">
        <f>Input!$AA208</f>
        <v/>
      </c>
      <c r="J206" s="51" t="str">
        <f>IF(AND(B206&lt;&gt;"",Input!$C$1&lt;&gt;""),Input!$C$1,"")</f>
        <v/>
      </c>
    </row>
    <row r="207" spans="1:10" x14ac:dyDescent="0.35">
      <c r="A207" s="51" t="str">
        <f>IF(AND($B207&lt;&gt;"",Input!$C$1&lt;&gt;""),Input!$C$1,"")</f>
        <v/>
      </c>
      <c r="B207" s="50" t="str">
        <f>Input!$V209</f>
        <v/>
      </c>
      <c r="C207" s="51" t="str">
        <f>Input!$W209</f>
        <v/>
      </c>
      <c r="D207" s="51" t="str">
        <f>Input!$X209</f>
        <v/>
      </c>
      <c r="E207" s="50" t="str">
        <f>Input!$Y209</f>
        <v/>
      </c>
      <c r="F207" s="50" t="str">
        <f>Input!U209</f>
        <v/>
      </c>
      <c r="G207" s="50" t="str">
        <f>Input!T209</f>
        <v/>
      </c>
      <c r="H207" s="50" t="str">
        <f>Input!$AB209</f>
        <v/>
      </c>
      <c r="I207" s="50" t="str">
        <f>Input!$AA209</f>
        <v/>
      </c>
      <c r="J207" s="51" t="str">
        <f>IF(AND(B207&lt;&gt;"",Input!$C$1&lt;&gt;""),Input!$C$1,"")</f>
        <v/>
      </c>
    </row>
    <row r="208" spans="1:10" x14ac:dyDescent="0.35">
      <c r="A208" s="51" t="str">
        <f>IF(AND($B208&lt;&gt;"",Input!$C$1&lt;&gt;""),Input!$C$1,"")</f>
        <v/>
      </c>
      <c r="B208" s="50" t="str">
        <f>Input!$V210</f>
        <v/>
      </c>
      <c r="C208" s="51" t="str">
        <f>Input!$W210</f>
        <v/>
      </c>
      <c r="D208" s="51" t="str">
        <f>Input!$X210</f>
        <v/>
      </c>
      <c r="E208" s="50" t="str">
        <f>Input!$Y210</f>
        <v/>
      </c>
      <c r="F208" s="50" t="str">
        <f>Input!U210</f>
        <v/>
      </c>
      <c r="G208" s="50" t="str">
        <f>Input!T210</f>
        <v/>
      </c>
      <c r="H208" s="50" t="str">
        <f>Input!$AB210</f>
        <v/>
      </c>
      <c r="I208" s="50" t="str">
        <f>Input!$AA210</f>
        <v/>
      </c>
      <c r="J208" s="51" t="str">
        <f>IF(AND(B208&lt;&gt;"",Input!$C$1&lt;&gt;""),Input!$C$1,"")</f>
        <v/>
      </c>
    </row>
    <row r="209" spans="1:10" x14ac:dyDescent="0.35">
      <c r="A209" s="51" t="str">
        <f>IF(AND($B209&lt;&gt;"",Input!$C$1&lt;&gt;""),Input!$C$1,"")</f>
        <v/>
      </c>
      <c r="B209" s="50" t="str">
        <f>Input!$V211</f>
        <v/>
      </c>
      <c r="C209" s="51" t="str">
        <f>Input!$W211</f>
        <v/>
      </c>
      <c r="D209" s="51" t="str">
        <f>Input!$X211</f>
        <v/>
      </c>
      <c r="E209" s="50" t="str">
        <f>Input!$Y211</f>
        <v/>
      </c>
      <c r="F209" s="50" t="str">
        <f>Input!U211</f>
        <v/>
      </c>
      <c r="G209" s="50" t="str">
        <f>Input!T211</f>
        <v/>
      </c>
      <c r="H209" s="50" t="str">
        <f>Input!$AB211</f>
        <v/>
      </c>
      <c r="I209" s="50" t="str">
        <f>Input!$AA211</f>
        <v/>
      </c>
      <c r="J209" s="51" t="str">
        <f>IF(AND(B209&lt;&gt;"",Input!$C$1&lt;&gt;""),Input!$C$1,"")</f>
        <v/>
      </c>
    </row>
    <row r="210" spans="1:10" x14ac:dyDescent="0.35">
      <c r="A210" s="51" t="str">
        <f>IF(AND($B210&lt;&gt;"",Input!$C$1&lt;&gt;""),Input!$C$1,"")</f>
        <v/>
      </c>
      <c r="B210" s="50" t="str">
        <f>Input!$V212</f>
        <v/>
      </c>
      <c r="C210" s="51" t="str">
        <f>Input!$W212</f>
        <v/>
      </c>
      <c r="D210" s="51" t="str">
        <f>Input!$X212</f>
        <v/>
      </c>
      <c r="E210" s="50" t="str">
        <f>Input!$Y212</f>
        <v/>
      </c>
      <c r="F210" s="50" t="str">
        <f>Input!U212</f>
        <v/>
      </c>
      <c r="G210" s="50" t="str">
        <f>Input!T212</f>
        <v/>
      </c>
      <c r="H210" s="50" t="str">
        <f>Input!$AB212</f>
        <v/>
      </c>
      <c r="I210" s="50" t="str">
        <f>Input!$AA212</f>
        <v/>
      </c>
      <c r="J210" s="51" t="str">
        <f>IF(AND(B210&lt;&gt;"",Input!$C$1&lt;&gt;""),Input!$C$1,"")</f>
        <v/>
      </c>
    </row>
    <row r="211" spans="1:10" x14ac:dyDescent="0.35">
      <c r="A211" s="51" t="str">
        <f>IF(AND($B211&lt;&gt;"",Input!$C$1&lt;&gt;""),Input!$C$1,"")</f>
        <v/>
      </c>
      <c r="B211" s="50" t="str">
        <f>Input!$V213</f>
        <v/>
      </c>
      <c r="C211" s="51" t="str">
        <f>Input!$W213</f>
        <v/>
      </c>
      <c r="D211" s="51" t="str">
        <f>Input!$X213</f>
        <v/>
      </c>
      <c r="E211" s="50" t="str">
        <f>Input!$Y213</f>
        <v/>
      </c>
      <c r="F211" s="50" t="str">
        <f>Input!U213</f>
        <v/>
      </c>
      <c r="G211" s="50" t="str">
        <f>Input!T213</f>
        <v/>
      </c>
      <c r="H211" s="50" t="str">
        <f>Input!$AB213</f>
        <v/>
      </c>
      <c r="I211" s="50" t="str">
        <f>Input!$AA213</f>
        <v/>
      </c>
      <c r="J211" s="51" t="str">
        <f>IF(AND(B211&lt;&gt;"",Input!$C$1&lt;&gt;""),Input!$C$1,"")</f>
        <v/>
      </c>
    </row>
    <row r="212" spans="1:10" x14ac:dyDescent="0.35">
      <c r="A212" s="51" t="str">
        <f>IF(AND($B212&lt;&gt;"",Input!$C$1&lt;&gt;""),Input!$C$1,"")</f>
        <v/>
      </c>
      <c r="B212" s="50" t="str">
        <f>Input!$V214</f>
        <v/>
      </c>
      <c r="C212" s="51" t="str">
        <f>Input!$W214</f>
        <v/>
      </c>
      <c r="D212" s="51" t="str">
        <f>Input!$X214</f>
        <v/>
      </c>
      <c r="E212" s="50" t="str">
        <f>Input!$Y214</f>
        <v/>
      </c>
      <c r="F212" s="50" t="str">
        <f>Input!U214</f>
        <v/>
      </c>
      <c r="G212" s="50" t="str">
        <f>Input!T214</f>
        <v/>
      </c>
      <c r="H212" s="50" t="str">
        <f>Input!$AB214</f>
        <v/>
      </c>
      <c r="I212" s="50" t="str">
        <f>Input!$AA214</f>
        <v/>
      </c>
      <c r="J212" s="51" t="str">
        <f>IF(AND(B212&lt;&gt;"",Input!$C$1&lt;&gt;""),Input!$C$1,"")</f>
        <v/>
      </c>
    </row>
    <row r="213" spans="1:10" x14ac:dyDescent="0.35">
      <c r="A213" s="51" t="str">
        <f>IF(AND($B213&lt;&gt;"",Input!$C$1&lt;&gt;""),Input!$C$1,"")</f>
        <v/>
      </c>
      <c r="B213" s="50" t="str">
        <f>Input!$V215</f>
        <v/>
      </c>
      <c r="C213" s="51" t="str">
        <f>Input!$W215</f>
        <v/>
      </c>
      <c r="D213" s="51" t="str">
        <f>Input!$X215</f>
        <v/>
      </c>
      <c r="E213" s="50" t="str">
        <f>Input!$Y215</f>
        <v/>
      </c>
      <c r="F213" s="50" t="str">
        <f>Input!U215</f>
        <v/>
      </c>
      <c r="G213" s="50" t="str">
        <f>Input!T215</f>
        <v/>
      </c>
      <c r="H213" s="50" t="str">
        <f>Input!$AB215</f>
        <v/>
      </c>
      <c r="I213" s="50" t="str">
        <f>Input!$AA215</f>
        <v/>
      </c>
      <c r="J213" s="51" t="str">
        <f>IF(AND(B213&lt;&gt;"",Input!$C$1&lt;&gt;""),Input!$C$1,"")</f>
        <v/>
      </c>
    </row>
    <row r="214" spans="1:10" x14ac:dyDescent="0.35">
      <c r="A214" s="51" t="str">
        <f>IF(AND($B214&lt;&gt;"",Input!$C$1&lt;&gt;""),Input!$C$1,"")</f>
        <v/>
      </c>
      <c r="B214" s="50" t="str">
        <f>Input!$V216</f>
        <v/>
      </c>
      <c r="C214" s="51" t="str">
        <f>Input!$W216</f>
        <v/>
      </c>
      <c r="D214" s="51" t="str">
        <f>Input!$X216</f>
        <v/>
      </c>
      <c r="E214" s="50" t="str">
        <f>Input!$Y216</f>
        <v/>
      </c>
      <c r="F214" s="50" t="str">
        <f>Input!U216</f>
        <v/>
      </c>
      <c r="G214" s="50" t="str">
        <f>Input!T216</f>
        <v/>
      </c>
      <c r="H214" s="50" t="str">
        <f>Input!$AB216</f>
        <v/>
      </c>
      <c r="I214" s="50" t="str">
        <f>Input!$AA216</f>
        <v/>
      </c>
      <c r="J214" s="51" t="str">
        <f>IF(AND(B214&lt;&gt;"",Input!$C$1&lt;&gt;""),Input!$C$1,"")</f>
        <v/>
      </c>
    </row>
    <row r="215" spans="1:10" x14ac:dyDescent="0.35">
      <c r="A215" s="51" t="str">
        <f>IF(AND($B215&lt;&gt;"",Input!$C$1&lt;&gt;""),Input!$C$1,"")</f>
        <v/>
      </c>
      <c r="B215" s="50" t="str">
        <f>Input!$V217</f>
        <v/>
      </c>
      <c r="C215" s="51" t="str">
        <f>Input!$W217</f>
        <v/>
      </c>
      <c r="D215" s="51" t="str">
        <f>Input!$X217</f>
        <v/>
      </c>
      <c r="E215" s="50" t="str">
        <f>Input!$Y217</f>
        <v/>
      </c>
      <c r="F215" s="50" t="str">
        <f>Input!U217</f>
        <v/>
      </c>
      <c r="G215" s="50" t="str">
        <f>Input!T217</f>
        <v/>
      </c>
      <c r="H215" s="50" t="str">
        <f>Input!$AB217</f>
        <v/>
      </c>
      <c r="I215" s="50" t="str">
        <f>Input!$AA217</f>
        <v/>
      </c>
      <c r="J215" s="51" t="str">
        <f>IF(AND(B215&lt;&gt;"",Input!$C$1&lt;&gt;""),Input!$C$1,"")</f>
        <v/>
      </c>
    </row>
    <row r="216" spans="1:10" x14ac:dyDescent="0.35">
      <c r="A216" s="51" t="str">
        <f>IF(AND($B216&lt;&gt;"",Input!$C$1&lt;&gt;""),Input!$C$1,"")</f>
        <v/>
      </c>
      <c r="B216" s="50" t="str">
        <f>Input!$V218</f>
        <v/>
      </c>
      <c r="C216" s="51" t="str">
        <f>Input!$W218</f>
        <v/>
      </c>
      <c r="D216" s="51" t="str">
        <f>Input!$X218</f>
        <v/>
      </c>
      <c r="E216" s="50" t="str">
        <f>Input!$Y218</f>
        <v/>
      </c>
      <c r="F216" s="50" t="str">
        <f>Input!U218</f>
        <v/>
      </c>
      <c r="G216" s="50" t="str">
        <f>Input!T218</f>
        <v/>
      </c>
      <c r="H216" s="50" t="str">
        <f>Input!$AB218</f>
        <v/>
      </c>
      <c r="I216" s="50" t="str">
        <f>Input!$AA218</f>
        <v/>
      </c>
      <c r="J216" s="51" t="str">
        <f>IF(AND(B216&lt;&gt;"",Input!$C$1&lt;&gt;""),Input!$C$1,"")</f>
        <v/>
      </c>
    </row>
    <row r="217" spans="1:10" x14ac:dyDescent="0.35">
      <c r="A217" s="51" t="str">
        <f>IF(AND($B217&lt;&gt;"",Input!$C$1&lt;&gt;""),Input!$C$1,"")</f>
        <v/>
      </c>
      <c r="B217" s="50" t="str">
        <f>Input!$V219</f>
        <v/>
      </c>
      <c r="C217" s="51" t="str">
        <f>Input!$W219</f>
        <v/>
      </c>
      <c r="D217" s="51" t="str">
        <f>Input!$X219</f>
        <v/>
      </c>
      <c r="E217" s="50" t="str">
        <f>Input!$Y219</f>
        <v/>
      </c>
      <c r="F217" s="50" t="str">
        <f>Input!U219</f>
        <v/>
      </c>
      <c r="G217" s="50" t="str">
        <f>Input!T219</f>
        <v/>
      </c>
      <c r="H217" s="50" t="str">
        <f>Input!$AB219</f>
        <v/>
      </c>
      <c r="I217" s="50" t="str">
        <f>Input!$AA219</f>
        <v/>
      </c>
      <c r="J217" s="51" t="str">
        <f>IF(AND(B217&lt;&gt;"",Input!$C$1&lt;&gt;""),Input!$C$1,"")</f>
        <v/>
      </c>
    </row>
    <row r="218" spans="1:10" x14ac:dyDescent="0.35">
      <c r="A218" s="51" t="str">
        <f>IF(AND($B218&lt;&gt;"",Input!$C$1&lt;&gt;""),Input!$C$1,"")</f>
        <v/>
      </c>
      <c r="B218" s="50" t="str">
        <f>Input!$V220</f>
        <v/>
      </c>
      <c r="C218" s="51" t="str">
        <f>Input!$W220</f>
        <v/>
      </c>
      <c r="D218" s="51" t="str">
        <f>Input!$X220</f>
        <v/>
      </c>
      <c r="E218" s="50" t="str">
        <f>Input!$Y220</f>
        <v/>
      </c>
      <c r="F218" s="50" t="str">
        <f>Input!U220</f>
        <v/>
      </c>
      <c r="G218" s="50" t="str">
        <f>Input!T220</f>
        <v/>
      </c>
      <c r="H218" s="50" t="str">
        <f>Input!$AB220</f>
        <v/>
      </c>
      <c r="I218" s="50" t="str">
        <f>Input!$AA220</f>
        <v/>
      </c>
      <c r="J218" s="51" t="str">
        <f>IF(AND(B218&lt;&gt;"",Input!$C$1&lt;&gt;""),Input!$C$1,"")</f>
        <v/>
      </c>
    </row>
    <row r="219" spans="1:10" x14ac:dyDescent="0.35">
      <c r="A219" s="51" t="str">
        <f>IF(AND($B219&lt;&gt;"",Input!$C$1&lt;&gt;""),Input!$C$1,"")</f>
        <v/>
      </c>
      <c r="B219" s="50" t="str">
        <f>Input!$V221</f>
        <v/>
      </c>
      <c r="C219" s="51" t="str">
        <f>Input!$W221</f>
        <v/>
      </c>
      <c r="D219" s="51" t="str">
        <f>Input!$X221</f>
        <v/>
      </c>
      <c r="E219" s="50" t="str">
        <f>Input!$Y221</f>
        <v/>
      </c>
      <c r="F219" s="50" t="str">
        <f>Input!U221</f>
        <v/>
      </c>
      <c r="G219" s="50" t="str">
        <f>Input!T221</f>
        <v/>
      </c>
      <c r="H219" s="50" t="str">
        <f>Input!$AB221</f>
        <v/>
      </c>
      <c r="I219" s="50" t="str">
        <f>Input!$AA221</f>
        <v/>
      </c>
      <c r="J219" s="51" t="str">
        <f>IF(AND(B219&lt;&gt;"",Input!$C$1&lt;&gt;""),Input!$C$1,"")</f>
        <v/>
      </c>
    </row>
    <row r="220" spans="1:10" x14ac:dyDescent="0.35">
      <c r="A220" s="51" t="str">
        <f>IF(AND($B220&lt;&gt;"",Input!$C$1&lt;&gt;""),Input!$C$1,"")</f>
        <v/>
      </c>
      <c r="B220" s="50" t="str">
        <f>Input!$V222</f>
        <v/>
      </c>
      <c r="C220" s="51" t="str">
        <f>Input!$W222</f>
        <v/>
      </c>
      <c r="D220" s="51" t="str">
        <f>Input!$X222</f>
        <v/>
      </c>
      <c r="E220" s="50" t="str">
        <f>Input!$Y222</f>
        <v/>
      </c>
      <c r="F220" s="50" t="str">
        <f>Input!U222</f>
        <v/>
      </c>
      <c r="G220" s="50" t="str">
        <f>Input!T222</f>
        <v/>
      </c>
      <c r="H220" s="50" t="str">
        <f>Input!$AB222</f>
        <v/>
      </c>
      <c r="I220" s="50" t="str">
        <f>Input!$AA222</f>
        <v/>
      </c>
      <c r="J220" s="51" t="str">
        <f>IF(AND(B220&lt;&gt;"",Input!$C$1&lt;&gt;""),Input!$C$1,"")</f>
        <v/>
      </c>
    </row>
    <row r="221" spans="1:10" x14ac:dyDescent="0.35">
      <c r="A221" s="51" t="str">
        <f>IF(AND($B221&lt;&gt;"",Input!$C$1&lt;&gt;""),Input!$C$1,"")</f>
        <v/>
      </c>
      <c r="B221" s="50" t="str">
        <f>Input!$V223</f>
        <v/>
      </c>
      <c r="C221" s="51" t="str">
        <f>Input!$W223</f>
        <v/>
      </c>
      <c r="D221" s="51" t="str">
        <f>Input!$X223</f>
        <v/>
      </c>
      <c r="E221" s="50" t="str">
        <f>Input!$Y223</f>
        <v/>
      </c>
      <c r="F221" s="50" t="str">
        <f>Input!U223</f>
        <v/>
      </c>
      <c r="G221" s="50" t="str">
        <f>Input!T223</f>
        <v/>
      </c>
      <c r="H221" s="50" t="str">
        <f>Input!$AB223</f>
        <v/>
      </c>
      <c r="I221" s="50" t="str">
        <f>Input!$AA223</f>
        <v/>
      </c>
      <c r="J221" s="51" t="str">
        <f>IF(AND(B221&lt;&gt;"",Input!$C$1&lt;&gt;""),Input!$C$1,"")</f>
        <v/>
      </c>
    </row>
    <row r="222" spans="1:10" x14ac:dyDescent="0.35">
      <c r="A222" s="51" t="str">
        <f>IF(AND($B222&lt;&gt;"",Input!$C$1&lt;&gt;""),Input!$C$1,"")</f>
        <v/>
      </c>
      <c r="B222" s="50" t="str">
        <f>Input!$V224</f>
        <v/>
      </c>
      <c r="C222" s="51" t="str">
        <f>Input!$W224</f>
        <v/>
      </c>
      <c r="D222" s="51" t="str">
        <f>Input!$X224</f>
        <v/>
      </c>
      <c r="E222" s="50" t="str">
        <f>Input!$Y224</f>
        <v/>
      </c>
      <c r="F222" s="50" t="str">
        <f>Input!U224</f>
        <v/>
      </c>
      <c r="G222" s="50" t="str">
        <f>Input!T224</f>
        <v/>
      </c>
      <c r="H222" s="50" t="str">
        <f>Input!$AB224</f>
        <v/>
      </c>
      <c r="I222" s="50" t="str">
        <f>Input!$AA224</f>
        <v/>
      </c>
      <c r="J222" s="51" t="str">
        <f>IF(AND(B222&lt;&gt;"",Input!$C$1&lt;&gt;""),Input!$C$1,"")</f>
        <v/>
      </c>
    </row>
    <row r="223" spans="1:10" x14ac:dyDescent="0.35">
      <c r="A223" s="51" t="str">
        <f>IF(AND($B223&lt;&gt;"",Input!$C$1&lt;&gt;""),Input!$C$1,"")</f>
        <v/>
      </c>
      <c r="B223" s="50" t="str">
        <f>Input!$V225</f>
        <v/>
      </c>
      <c r="C223" s="51" t="str">
        <f>Input!$W225</f>
        <v/>
      </c>
      <c r="D223" s="51" t="str">
        <f>Input!$X225</f>
        <v/>
      </c>
      <c r="E223" s="50" t="str">
        <f>Input!$Y225</f>
        <v/>
      </c>
      <c r="F223" s="50" t="str">
        <f>Input!U225</f>
        <v/>
      </c>
      <c r="G223" s="50" t="str">
        <f>Input!T225</f>
        <v/>
      </c>
      <c r="H223" s="50" t="str">
        <f>Input!$AB225</f>
        <v/>
      </c>
      <c r="I223" s="50" t="str">
        <f>Input!$AA225</f>
        <v/>
      </c>
      <c r="J223" s="51" t="str">
        <f>IF(AND(B223&lt;&gt;"",Input!$C$1&lt;&gt;""),Input!$C$1,"")</f>
        <v/>
      </c>
    </row>
    <row r="224" spans="1:10" x14ac:dyDescent="0.35">
      <c r="A224" s="51" t="str">
        <f>IF(AND($B224&lt;&gt;"",Input!$C$1&lt;&gt;""),Input!$C$1,"")</f>
        <v/>
      </c>
      <c r="B224" s="50" t="str">
        <f>Input!$V226</f>
        <v/>
      </c>
      <c r="C224" s="51" t="str">
        <f>Input!$W226</f>
        <v/>
      </c>
      <c r="D224" s="51" t="str">
        <f>Input!$X226</f>
        <v/>
      </c>
      <c r="E224" s="50" t="str">
        <f>Input!$Y226</f>
        <v/>
      </c>
      <c r="F224" s="50" t="str">
        <f>Input!U226</f>
        <v/>
      </c>
      <c r="G224" s="50" t="str">
        <f>Input!T226</f>
        <v/>
      </c>
      <c r="H224" s="50" t="str">
        <f>Input!$AB226</f>
        <v/>
      </c>
      <c r="I224" s="50" t="str">
        <f>Input!$AA226</f>
        <v/>
      </c>
      <c r="J224" s="51" t="str">
        <f>IF(AND(B224&lt;&gt;"",Input!$C$1&lt;&gt;""),Input!$C$1,"")</f>
        <v/>
      </c>
    </row>
    <row r="225" spans="1:10" x14ac:dyDescent="0.35">
      <c r="A225" s="51" t="str">
        <f>IF(AND($B225&lt;&gt;"",Input!$C$1&lt;&gt;""),Input!$C$1,"")</f>
        <v/>
      </c>
      <c r="B225" s="50" t="str">
        <f>Input!$V227</f>
        <v/>
      </c>
      <c r="C225" s="51" t="str">
        <f>Input!$W227</f>
        <v/>
      </c>
      <c r="D225" s="51" t="str">
        <f>Input!$X227</f>
        <v/>
      </c>
      <c r="E225" s="50" t="str">
        <f>Input!$Y227</f>
        <v/>
      </c>
      <c r="F225" s="50" t="str">
        <f>Input!U227</f>
        <v/>
      </c>
      <c r="G225" s="50" t="str">
        <f>Input!T227</f>
        <v/>
      </c>
      <c r="H225" s="50" t="str">
        <f>Input!$AB227</f>
        <v/>
      </c>
      <c r="I225" s="50" t="str">
        <f>Input!$AA227</f>
        <v/>
      </c>
      <c r="J225" s="51" t="str">
        <f>IF(AND(B225&lt;&gt;"",Input!$C$1&lt;&gt;""),Input!$C$1,"")</f>
        <v/>
      </c>
    </row>
    <row r="226" spans="1:10" x14ac:dyDescent="0.35">
      <c r="A226" s="51" t="str">
        <f>IF(AND($B226&lt;&gt;"",Input!$C$1&lt;&gt;""),Input!$C$1,"")</f>
        <v/>
      </c>
      <c r="B226" s="50" t="str">
        <f>Input!$V228</f>
        <v/>
      </c>
      <c r="C226" s="51" t="str">
        <f>Input!$W228</f>
        <v/>
      </c>
      <c r="D226" s="51" t="str">
        <f>Input!$X228</f>
        <v/>
      </c>
      <c r="E226" s="50" t="str">
        <f>Input!$Y228</f>
        <v/>
      </c>
      <c r="F226" s="50" t="str">
        <f>Input!U228</f>
        <v/>
      </c>
      <c r="G226" s="50" t="str">
        <f>Input!T228</f>
        <v/>
      </c>
      <c r="H226" s="50" t="str">
        <f>Input!$AB228</f>
        <v/>
      </c>
      <c r="I226" s="50" t="str">
        <f>Input!$AA228</f>
        <v/>
      </c>
      <c r="J226" s="51" t="str">
        <f>IF(AND(B226&lt;&gt;"",Input!$C$1&lt;&gt;""),Input!$C$1,"")</f>
        <v/>
      </c>
    </row>
    <row r="227" spans="1:10" x14ac:dyDescent="0.35">
      <c r="A227" s="51" t="str">
        <f>IF(AND($B227&lt;&gt;"",Input!$C$1&lt;&gt;""),Input!$C$1,"")</f>
        <v/>
      </c>
      <c r="B227" s="50" t="str">
        <f>Input!$V229</f>
        <v/>
      </c>
      <c r="C227" s="51" t="str">
        <f>Input!$W229</f>
        <v/>
      </c>
      <c r="D227" s="51" t="str">
        <f>Input!$X229</f>
        <v/>
      </c>
      <c r="E227" s="50" t="str">
        <f>Input!$Y229</f>
        <v/>
      </c>
      <c r="F227" s="50" t="str">
        <f>Input!U229</f>
        <v/>
      </c>
      <c r="G227" s="50" t="str">
        <f>Input!T229</f>
        <v/>
      </c>
      <c r="H227" s="50" t="str">
        <f>Input!$AB229</f>
        <v/>
      </c>
      <c r="I227" s="50" t="str">
        <f>Input!$AA229</f>
        <v/>
      </c>
      <c r="J227" s="51" t="str">
        <f>IF(AND(B227&lt;&gt;"",Input!$C$1&lt;&gt;""),Input!$C$1,"")</f>
        <v/>
      </c>
    </row>
    <row r="228" spans="1:10" x14ac:dyDescent="0.35">
      <c r="A228" s="51" t="str">
        <f>IF(AND($B228&lt;&gt;"",Input!$C$1&lt;&gt;""),Input!$C$1,"")</f>
        <v/>
      </c>
      <c r="B228" s="50" t="str">
        <f>Input!$V230</f>
        <v/>
      </c>
      <c r="C228" s="51" t="str">
        <f>Input!$W230</f>
        <v/>
      </c>
      <c r="D228" s="51" t="str">
        <f>Input!$X230</f>
        <v/>
      </c>
      <c r="E228" s="50" t="str">
        <f>Input!$Y230</f>
        <v/>
      </c>
      <c r="F228" s="50" t="str">
        <f>Input!U230</f>
        <v/>
      </c>
      <c r="G228" s="50" t="str">
        <f>Input!T230</f>
        <v/>
      </c>
      <c r="H228" s="50" t="str">
        <f>Input!$AB230</f>
        <v/>
      </c>
      <c r="I228" s="50" t="str">
        <f>Input!$AA230</f>
        <v/>
      </c>
      <c r="J228" s="51" t="str">
        <f>IF(AND(B228&lt;&gt;"",Input!$C$1&lt;&gt;""),Input!$C$1,"")</f>
        <v/>
      </c>
    </row>
    <row r="229" spans="1:10" x14ac:dyDescent="0.35">
      <c r="A229" s="51" t="str">
        <f>IF(AND($B229&lt;&gt;"",Input!$C$1&lt;&gt;""),Input!$C$1,"")</f>
        <v/>
      </c>
      <c r="B229" s="50" t="str">
        <f>Input!$V231</f>
        <v/>
      </c>
      <c r="C229" s="51" t="str">
        <f>Input!$W231</f>
        <v/>
      </c>
      <c r="D229" s="51" t="str">
        <f>Input!$X231</f>
        <v/>
      </c>
      <c r="E229" s="50" t="str">
        <f>Input!$Y231</f>
        <v/>
      </c>
      <c r="F229" s="50" t="str">
        <f>Input!U231</f>
        <v/>
      </c>
      <c r="G229" s="50" t="str">
        <f>Input!T231</f>
        <v/>
      </c>
      <c r="H229" s="50" t="str">
        <f>Input!$AB231</f>
        <v/>
      </c>
      <c r="I229" s="50" t="str">
        <f>Input!$AA231</f>
        <v/>
      </c>
      <c r="J229" s="51" t="str">
        <f>IF(AND(B229&lt;&gt;"",Input!$C$1&lt;&gt;""),Input!$C$1,"")</f>
        <v/>
      </c>
    </row>
    <row r="230" spans="1:10" x14ac:dyDescent="0.35">
      <c r="A230" s="51" t="str">
        <f>IF(AND($B230&lt;&gt;"",Input!$C$1&lt;&gt;""),Input!$C$1,"")</f>
        <v/>
      </c>
      <c r="B230" s="50" t="str">
        <f>Input!$V232</f>
        <v/>
      </c>
      <c r="C230" s="51" t="str">
        <f>Input!$W232</f>
        <v/>
      </c>
      <c r="D230" s="51" t="str">
        <f>Input!$X232</f>
        <v/>
      </c>
      <c r="E230" s="50" t="str">
        <f>Input!$Y232</f>
        <v/>
      </c>
      <c r="F230" s="50" t="str">
        <f>Input!U232</f>
        <v/>
      </c>
      <c r="G230" s="50" t="str">
        <f>Input!T232</f>
        <v/>
      </c>
      <c r="H230" s="50" t="str">
        <f>Input!$AB232</f>
        <v/>
      </c>
      <c r="I230" s="50" t="str">
        <f>Input!$AA232</f>
        <v/>
      </c>
      <c r="J230" s="51" t="str">
        <f>IF(AND(B230&lt;&gt;"",Input!$C$1&lt;&gt;""),Input!$C$1,"")</f>
        <v/>
      </c>
    </row>
    <row r="231" spans="1:10" x14ac:dyDescent="0.35">
      <c r="A231" s="51" t="str">
        <f>IF(AND($B231&lt;&gt;"",Input!$C$1&lt;&gt;""),Input!$C$1,"")</f>
        <v/>
      </c>
      <c r="B231" s="50" t="str">
        <f>Input!$V233</f>
        <v/>
      </c>
      <c r="C231" s="51" t="str">
        <f>Input!$W233</f>
        <v/>
      </c>
      <c r="D231" s="51" t="str">
        <f>Input!$X233</f>
        <v/>
      </c>
      <c r="E231" s="50" t="str">
        <f>Input!$Y233</f>
        <v/>
      </c>
      <c r="F231" s="50" t="str">
        <f>Input!U233</f>
        <v/>
      </c>
      <c r="G231" s="50" t="str">
        <f>Input!T233</f>
        <v/>
      </c>
      <c r="H231" s="50" t="str">
        <f>Input!$AB233</f>
        <v/>
      </c>
      <c r="I231" s="50" t="str">
        <f>Input!$AA233</f>
        <v/>
      </c>
      <c r="J231" s="51" t="str">
        <f>IF(AND(B231&lt;&gt;"",Input!$C$1&lt;&gt;""),Input!$C$1,"")</f>
        <v/>
      </c>
    </row>
    <row r="232" spans="1:10" x14ac:dyDescent="0.35">
      <c r="A232" s="51" t="str">
        <f>IF(AND($B232&lt;&gt;"",Input!$C$1&lt;&gt;""),Input!$C$1,"")</f>
        <v/>
      </c>
      <c r="B232" s="50" t="str">
        <f>Input!$V234</f>
        <v/>
      </c>
      <c r="C232" s="51" t="str">
        <f>Input!$W234</f>
        <v/>
      </c>
      <c r="D232" s="51" t="str">
        <f>Input!$X234</f>
        <v/>
      </c>
      <c r="E232" s="50" t="str">
        <f>Input!$Y234</f>
        <v/>
      </c>
      <c r="F232" s="50" t="str">
        <f>Input!U234</f>
        <v/>
      </c>
      <c r="G232" s="50" t="str">
        <f>Input!T234</f>
        <v/>
      </c>
      <c r="H232" s="50" t="str">
        <f>Input!$AB234</f>
        <v/>
      </c>
      <c r="I232" s="50" t="str">
        <f>Input!$AA234</f>
        <v/>
      </c>
      <c r="J232" s="51" t="str">
        <f>IF(AND(B232&lt;&gt;"",Input!$C$1&lt;&gt;""),Input!$C$1,"")</f>
        <v/>
      </c>
    </row>
    <row r="233" spans="1:10" x14ac:dyDescent="0.35">
      <c r="A233" s="51" t="str">
        <f>IF(AND($B233&lt;&gt;"",Input!$C$1&lt;&gt;""),Input!$C$1,"")</f>
        <v/>
      </c>
      <c r="B233" s="50" t="str">
        <f>Input!$V235</f>
        <v/>
      </c>
      <c r="C233" s="51" t="str">
        <f>Input!$W235</f>
        <v/>
      </c>
      <c r="D233" s="51" t="str">
        <f>Input!$X235</f>
        <v/>
      </c>
      <c r="E233" s="50" t="str">
        <f>Input!$Y235</f>
        <v/>
      </c>
      <c r="F233" s="50" t="str">
        <f>Input!U235</f>
        <v/>
      </c>
      <c r="G233" s="50" t="str">
        <f>Input!T235</f>
        <v/>
      </c>
      <c r="H233" s="50" t="str">
        <f>Input!$AB235</f>
        <v/>
      </c>
      <c r="I233" s="50" t="str">
        <f>Input!$AA235</f>
        <v/>
      </c>
      <c r="J233" s="51" t="str">
        <f>IF(AND(B233&lt;&gt;"",Input!$C$1&lt;&gt;""),Input!$C$1,"")</f>
        <v/>
      </c>
    </row>
    <row r="234" spans="1:10" x14ac:dyDescent="0.35">
      <c r="A234" s="51" t="str">
        <f>IF(AND($B234&lt;&gt;"",Input!$C$1&lt;&gt;""),Input!$C$1,"")</f>
        <v/>
      </c>
      <c r="B234" s="50" t="str">
        <f>Input!$V236</f>
        <v/>
      </c>
      <c r="C234" s="51" t="str">
        <f>Input!$W236</f>
        <v/>
      </c>
      <c r="D234" s="51" t="str">
        <f>Input!$X236</f>
        <v/>
      </c>
      <c r="E234" s="50" t="str">
        <f>Input!$Y236</f>
        <v/>
      </c>
      <c r="F234" s="50" t="str">
        <f>Input!U236</f>
        <v/>
      </c>
      <c r="G234" s="50" t="str">
        <f>Input!T236</f>
        <v/>
      </c>
      <c r="H234" s="50" t="str">
        <f>Input!$AB236</f>
        <v/>
      </c>
      <c r="I234" s="50" t="str">
        <f>Input!$AA236</f>
        <v/>
      </c>
      <c r="J234" s="51" t="str">
        <f>IF(AND(B234&lt;&gt;"",Input!$C$1&lt;&gt;""),Input!$C$1,"")</f>
        <v/>
      </c>
    </row>
    <row r="235" spans="1:10" x14ac:dyDescent="0.35">
      <c r="A235" s="51" t="str">
        <f>IF(AND($B235&lt;&gt;"",Input!$C$1&lt;&gt;""),Input!$C$1,"")</f>
        <v/>
      </c>
      <c r="B235" s="50" t="str">
        <f>Input!$V237</f>
        <v/>
      </c>
      <c r="C235" s="51" t="str">
        <f>Input!$W237</f>
        <v/>
      </c>
      <c r="D235" s="51" t="str">
        <f>Input!$X237</f>
        <v/>
      </c>
      <c r="E235" s="50" t="str">
        <f>Input!$Y237</f>
        <v/>
      </c>
      <c r="F235" s="50" t="str">
        <f>Input!U237</f>
        <v/>
      </c>
      <c r="G235" s="50" t="str">
        <f>Input!T237</f>
        <v/>
      </c>
      <c r="H235" s="50" t="str">
        <f>Input!$AB237</f>
        <v/>
      </c>
      <c r="I235" s="50" t="str">
        <f>Input!$AA237</f>
        <v/>
      </c>
      <c r="J235" s="51" t="str">
        <f>IF(AND(B235&lt;&gt;"",Input!$C$1&lt;&gt;""),Input!$C$1,"")</f>
        <v/>
      </c>
    </row>
    <row r="236" spans="1:10" x14ac:dyDescent="0.35">
      <c r="A236" s="51" t="str">
        <f>IF(AND($B236&lt;&gt;"",Input!$C$1&lt;&gt;""),Input!$C$1,"")</f>
        <v/>
      </c>
      <c r="B236" s="50" t="str">
        <f>Input!$V238</f>
        <v/>
      </c>
      <c r="C236" s="51" t="str">
        <f>Input!$W238</f>
        <v/>
      </c>
      <c r="D236" s="51" t="str">
        <f>Input!$X238</f>
        <v/>
      </c>
      <c r="E236" s="50" t="str">
        <f>Input!$Y238</f>
        <v/>
      </c>
      <c r="F236" s="50" t="str">
        <f>Input!U238</f>
        <v/>
      </c>
      <c r="G236" s="50" t="str">
        <f>Input!T238</f>
        <v/>
      </c>
      <c r="H236" s="50" t="str">
        <f>Input!$AB238</f>
        <v/>
      </c>
      <c r="I236" s="50" t="str">
        <f>Input!$AA238</f>
        <v/>
      </c>
      <c r="J236" s="51" t="str">
        <f>IF(AND(B236&lt;&gt;"",Input!$C$1&lt;&gt;""),Input!$C$1,"")</f>
        <v/>
      </c>
    </row>
    <row r="237" spans="1:10" x14ac:dyDescent="0.35">
      <c r="A237" s="51" t="str">
        <f>IF(AND($B237&lt;&gt;"",Input!$C$1&lt;&gt;""),Input!$C$1,"")</f>
        <v/>
      </c>
      <c r="B237" s="50" t="str">
        <f>Input!$V239</f>
        <v/>
      </c>
      <c r="C237" s="51" t="str">
        <f>Input!$W239</f>
        <v/>
      </c>
      <c r="D237" s="51" t="str">
        <f>Input!$X239</f>
        <v/>
      </c>
      <c r="E237" s="50" t="str">
        <f>Input!$Y239</f>
        <v/>
      </c>
      <c r="F237" s="50" t="str">
        <f>Input!U239</f>
        <v/>
      </c>
      <c r="G237" s="50" t="str">
        <f>Input!T239</f>
        <v/>
      </c>
      <c r="H237" s="50" t="str">
        <f>Input!$AB239</f>
        <v/>
      </c>
      <c r="I237" s="50" t="str">
        <f>Input!$AA239</f>
        <v/>
      </c>
      <c r="J237" s="51" t="str">
        <f>IF(AND(B237&lt;&gt;"",Input!$C$1&lt;&gt;""),Input!$C$1,"")</f>
        <v/>
      </c>
    </row>
    <row r="238" spans="1:10" x14ac:dyDescent="0.35">
      <c r="A238" s="51" t="str">
        <f>IF(AND($B238&lt;&gt;"",Input!$C$1&lt;&gt;""),Input!$C$1,"")</f>
        <v/>
      </c>
      <c r="B238" s="50" t="str">
        <f>Input!$V240</f>
        <v/>
      </c>
      <c r="C238" s="51" t="str">
        <f>Input!$W240</f>
        <v/>
      </c>
      <c r="D238" s="51" t="str">
        <f>Input!$X240</f>
        <v/>
      </c>
      <c r="E238" s="50" t="str">
        <f>Input!$Y240</f>
        <v/>
      </c>
      <c r="F238" s="50" t="str">
        <f>Input!U240</f>
        <v/>
      </c>
      <c r="G238" s="50" t="str">
        <f>Input!T240</f>
        <v/>
      </c>
      <c r="H238" s="50" t="str">
        <f>Input!$AB240</f>
        <v/>
      </c>
      <c r="I238" s="50" t="str">
        <f>Input!$AA240</f>
        <v/>
      </c>
      <c r="J238" s="51" t="str">
        <f>IF(AND(B238&lt;&gt;"",Input!$C$1&lt;&gt;""),Input!$C$1,"")</f>
        <v/>
      </c>
    </row>
    <row r="239" spans="1:10" x14ac:dyDescent="0.35">
      <c r="A239" s="51" t="str">
        <f>IF(AND($B239&lt;&gt;"",Input!$C$1&lt;&gt;""),Input!$C$1,"")</f>
        <v/>
      </c>
      <c r="B239" s="50" t="str">
        <f>Input!$V241</f>
        <v/>
      </c>
      <c r="C239" s="51" t="str">
        <f>Input!$W241</f>
        <v/>
      </c>
      <c r="D239" s="51" t="str">
        <f>Input!$X241</f>
        <v/>
      </c>
      <c r="E239" s="50" t="str">
        <f>Input!$Y241</f>
        <v/>
      </c>
      <c r="F239" s="50" t="str">
        <f>Input!U241</f>
        <v/>
      </c>
      <c r="G239" s="50" t="str">
        <f>Input!T241</f>
        <v/>
      </c>
      <c r="H239" s="50" t="str">
        <f>Input!$AB241</f>
        <v/>
      </c>
      <c r="I239" s="50" t="str">
        <f>Input!$AA241</f>
        <v/>
      </c>
      <c r="J239" s="51" t="str">
        <f>IF(AND(B239&lt;&gt;"",Input!$C$1&lt;&gt;""),Input!$C$1,"")</f>
        <v/>
      </c>
    </row>
    <row r="240" spans="1:10" x14ac:dyDescent="0.35">
      <c r="A240" s="51" t="str">
        <f>IF(AND($B240&lt;&gt;"",Input!$C$1&lt;&gt;""),Input!$C$1,"")</f>
        <v/>
      </c>
      <c r="B240" s="50" t="str">
        <f>Input!$V242</f>
        <v/>
      </c>
      <c r="C240" s="51" t="str">
        <f>Input!$W242</f>
        <v/>
      </c>
      <c r="D240" s="51" t="str">
        <f>Input!$X242</f>
        <v/>
      </c>
      <c r="E240" s="50" t="str">
        <f>Input!$Y242</f>
        <v/>
      </c>
      <c r="F240" s="50" t="str">
        <f>Input!U242</f>
        <v/>
      </c>
      <c r="G240" s="50" t="str">
        <f>Input!T242</f>
        <v/>
      </c>
      <c r="H240" s="50" t="str">
        <f>Input!$AB242</f>
        <v/>
      </c>
      <c r="I240" s="50" t="str">
        <f>Input!$AA242</f>
        <v/>
      </c>
      <c r="J240" s="51" t="str">
        <f>IF(AND(B240&lt;&gt;"",Input!$C$1&lt;&gt;""),Input!$C$1,"")</f>
        <v/>
      </c>
    </row>
    <row r="241" spans="1:10" x14ac:dyDescent="0.35">
      <c r="A241" s="51" t="str">
        <f>IF(AND($B241&lt;&gt;"",Input!$C$1&lt;&gt;""),Input!$C$1,"")</f>
        <v/>
      </c>
      <c r="B241" s="50" t="str">
        <f>Input!$V243</f>
        <v/>
      </c>
      <c r="C241" s="51" t="str">
        <f>Input!$W243</f>
        <v/>
      </c>
      <c r="D241" s="51" t="str">
        <f>Input!$X243</f>
        <v/>
      </c>
      <c r="E241" s="50" t="str">
        <f>Input!$Y243</f>
        <v/>
      </c>
      <c r="F241" s="50" t="str">
        <f>Input!U243</f>
        <v/>
      </c>
      <c r="G241" s="50" t="str">
        <f>Input!T243</f>
        <v/>
      </c>
      <c r="H241" s="50" t="str">
        <f>Input!$AB243</f>
        <v/>
      </c>
      <c r="I241" s="50" t="str">
        <f>Input!$AA243</f>
        <v/>
      </c>
      <c r="J241" s="51" t="str">
        <f>IF(AND(B241&lt;&gt;"",Input!$C$1&lt;&gt;""),Input!$C$1,"")</f>
        <v/>
      </c>
    </row>
    <row r="242" spans="1:10" x14ac:dyDescent="0.35">
      <c r="A242" s="51" t="str">
        <f>IF(AND($B242&lt;&gt;"",Input!$C$1&lt;&gt;""),Input!$C$1,"")</f>
        <v/>
      </c>
      <c r="B242" s="50" t="str">
        <f>Input!$V244</f>
        <v/>
      </c>
      <c r="C242" s="51" t="str">
        <f>Input!$W244</f>
        <v/>
      </c>
      <c r="D242" s="51" t="str">
        <f>Input!$X244</f>
        <v/>
      </c>
      <c r="E242" s="50" t="str">
        <f>Input!$Y244</f>
        <v/>
      </c>
      <c r="F242" s="50" t="str">
        <f>Input!U244</f>
        <v/>
      </c>
      <c r="G242" s="50" t="str">
        <f>Input!T244</f>
        <v/>
      </c>
      <c r="H242" s="50" t="str">
        <f>Input!$AB244</f>
        <v/>
      </c>
      <c r="I242" s="50" t="str">
        <f>Input!$AA244</f>
        <v/>
      </c>
      <c r="J242" s="51" t="str">
        <f>IF(AND(B242&lt;&gt;"",Input!$C$1&lt;&gt;""),Input!$C$1,"")</f>
        <v/>
      </c>
    </row>
    <row r="243" spans="1:10" x14ac:dyDescent="0.35">
      <c r="A243" s="51" t="str">
        <f>IF(AND($B243&lt;&gt;"",Input!$C$1&lt;&gt;""),Input!$C$1,"")</f>
        <v/>
      </c>
      <c r="B243" s="50" t="str">
        <f>Input!$V245</f>
        <v/>
      </c>
      <c r="C243" s="51" t="str">
        <f>Input!$W245</f>
        <v/>
      </c>
      <c r="D243" s="51" t="str">
        <f>Input!$X245</f>
        <v/>
      </c>
      <c r="E243" s="50" t="str">
        <f>Input!$Y245</f>
        <v/>
      </c>
      <c r="F243" s="50" t="str">
        <f>Input!U245</f>
        <v/>
      </c>
      <c r="G243" s="50" t="str">
        <f>Input!T245</f>
        <v/>
      </c>
      <c r="H243" s="50" t="str">
        <f>Input!$AB245</f>
        <v/>
      </c>
      <c r="I243" s="50" t="str">
        <f>Input!$AA245</f>
        <v/>
      </c>
      <c r="J243" s="51" t="str">
        <f>IF(AND(B243&lt;&gt;"",Input!$C$1&lt;&gt;""),Input!$C$1,"")</f>
        <v/>
      </c>
    </row>
    <row r="244" spans="1:10" x14ac:dyDescent="0.35">
      <c r="A244" s="51" t="str">
        <f>IF(AND($B244&lt;&gt;"",Input!$C$1&lt;&gt;""),Input!$C$1,"")</f>
        <v/>
      </c>
      <c r="B244" s="50" t="str">
        <f>Input!$V246</f>
        <v/>
      </c>
      <c r="C244" s="51" t="str">
        <f>Input!$W246</f>
        <v/>
      </c>
      <c r="D244" s="51" t="str">
        <f>Input!$X246</f>
        <v/>
      </c>
      <c r="E244" s="50" t="str">
        <f>Input!$Y246</f>
        <v/>
      </c>
      <c r="F244" s="50" t="str">
        <f>Input!U246</f>
        <v/>
      </c>
      <c r="G244" s="50" t="str">
        <f>Input!T246</f>
        <v/>
      </c>
      <c r="H244" s="50" t="str">
        <f>Input!$AB246</f>
        <v/>
      </c>
      <c r="I244" s="50" t="str">
        <f>Input!$AA246</f>
        <v/>
      </c>
      <c r="J244" s="51" t="str">
        <f>IF(AND(B244&lt;&gt;"",Input!$C$1&lt;&gt;""),Input!$C$1,"")</f>
        <v/>
      </c>
    </row>
    <row r="245" spans="1:10" x14ac:dyDescent="0.35">
      <c r="A245" s="51" t="str">
        <f>IF(AND($B245&lt;&gt;"",Input!$C$1&lt;&gt;""),Input!$C$1,"")</f>
        <v/>
      </c>
      <c r="B245" s="50" t="str">
        <f>Input!$V247</f>
        <v/>
      </c>
      <c r="C245" s="51" t="str">
        <f>Input!$W247</f>
        <v/>
      </c>
      <c r="D245" s="51" t="str">
        <f>Input!$X247</f>
        <v/>
      </c>
      <c r="E245" s="50" t="str">
        <f>Input!$Y247</f>
        <v/>
      </c>
      <c r="F245" s="50" t="str">
        <f>Input!U247</f>
        <v/>
      </c>
      <c r="G245" s="50" t="str">
        <f>Input!T247</f>
        <v/>
      </c>
      <c r="H245" s="50" t="str">
        <f>Input!$AB247</f>
        <v/>
      </c>
      <c r="I245" s="50" t="str">
        <f>Input!$AA247</f>
        <v/>
      </c>
      <c r="J245" s="51" t="str">
        <f>IF(AND(B245&lt;&gt;"",Input!$C$1&lt;&gt;""),Input!$C$1,"")</f>
        <v/>
      </c>
    </row>
    <row r="246" spans="1:10" x14ac:dyDescent="0.35">
      <c r="A246" s="51" t="str">
        <f>IF(AND($B246&lt;&gt;"",Input!$C$1&lt;&gt;""),Input!$C$1,"")</f>
        <v/>
      </c>
      <c r="B246" s="50" t="str">
        <f>Input!$V248</f>
        <v/>
      </c>
      <c r="C246" s="51" t="str">
        <f>Input!$W248</f>
        <v/>
      </c>
      <c r="D246" s="51" t="str">
        <f>Input!$X248</f>
        <v/>
      </c>
      <c r="E246" s="50" t="str">
        <f>Input!$Y248</f>
        <v/>
      </c>
      <c r="F246" s="50" t="str">
        <f>Input!U248</f>
        <v/>
      </c>
      <c r="G246" s="50" t="str">
        <f>Input!T248</f>
        <v/>
      </c>
      <c r="H246" s="50" t="str">
        <f>Input!$AB248</f>
        <v/>
      </c>
      <c r="I246" s="50" t="str">
        <f>Input!$AA248</f>
        <v/>
      </c>
      <c r="J246" s="51" t="str">
        <f>IF(AND(B246&lt;&gt;"",Input!$C$1&lt;&gt;""),Input!$C$1,"")</f>
        <v/>
      </c>
    </row>
    <row r="247" spans="1:10" x14ac:dyDescent="0.35">
      <c r="A247" s="51" t="str">
        <f>IF(AND($B247&lt;&gt;"",Input!$C$1&lt;&gt;""),Input!$C$1,"")</f>
        <v/>
      </c>
      <c r="B247" s="50" t="str">
        <f>Input!$V249</f>
        <v/>
      </c>
      <c r="C247" s="51" t="str">
        <f>Input!$W249</f>
        <v/>
      </c>
      <c r="D247" s="51" t="str">
        <f>Input!$X249</f>
        <v/>
      </c>
      <c r="E247" s="50" t="str">
        <f>Input!$Y249</f>
        <v/>
      </c>
      <c r="F247" s="50" t="str">
        <f>Input!U249</f>
        <v/>
      </c>
      <c r="G247" s="50" t="str">
        <f>Input!T249</f>
        <v/>
      </c>
      <c r="H247" s="50" t="str">
        <f>Input!$AB249</f>
        <v/>
      </c>
      <c r="I247" s="50" t="str">
        <f>Input!$AA249</f>
        <v/>
      </c>
      <c r="J247" s="51" t="str">
        <f>IF(AND(B247&lt;&gt;"",Input!$C$1&lt;&gt;""),Input!$C$1,"")</f>
        <v/>
      </c>
    </row>
    <row r="248" spans="1:10" x14ac:dyDescent="0.35">
      <c r="A248" s="51" t="str">
        <f>IF(AND($B248&lt;&gt;"",Input!$C$1&lt;&gt;""),Input!$C$1,"")</f>
        <v/>
      </c>
      <c r="B248" s="50" t="str">
        <f>Input!$V250</f>
        <v/>
      </c>
      <c r="C248" s="51" t="str">
        <f>Input!$W250</f>
        <v/>
      </c>
      <c r="D248" s="51" t="str">
        <f>Input!$X250</f>
        <v/>
      </c>
      <c r="E248" s="50" t="str">
        <f>Input!$Y250</f>
        <v/>
      </c>
      <c r="F248" s="50" t="str">
        <f>Input!U250</f>
        <v/>
      </c>
      <c r="G248" s="50" t="str">
        <f>Input!T250</f>
        <v/>
      </c>
      <c r="H248" s="50" t="str">
        <f>Input!$AB250</f>
        <v/>
      </c>
      <c r="I248" s="50" t="str">
        <f>Input!$AA250</f>
        <v/>
      </c>
      <c r="J248" s="51" t="str">
        <f>IF(AND(B248&lt;&gt;"",Input!$C$1&lt;&gt;""),Input!$C$1,"")</f>
        <v/>
      </c>
    </row>
    <row r="249" spans="1:10" x14ac:dyDescent="0.35">
      <c r="A249" s="51" t="str">
        <f>IF(AND($B249&lt;&gt;"",Input!$C$1&lt;&gt;""),Input!$C$1,"")</f>
        <v/>
      </c>
      <c r="B249" s="50" t="str">
        <f>Input!$V251</f>
        <v/>
      </c>
      <c r="C249" s="51" t="str">
        <f>Input!$W251</f>
        <v/>
      </c>
      <c r="D249" s="51" t="str">
        <f>Input!$X251</f>
        <v/>
      </c>
      <c r="E249" s="50" t="str">
        <f>Input!$Y251</f>
        <v/>
      </c>
      <c r="F249" s="50" t="str">
        <f>Input!U251</f>
        <v/>
      </c>
      <c r="G249" s="50" t="str">
        <f>Input!T251</f>
        <v/>
      </c>
      <c r="H249" s="50" t="str">
        <f>Input!$AB251</f>
        <v/>
      </c>
      <c r="I249" s="50" t="str">
        <f>Input!$AA251</f>
        <v/>
      </c>
      <c r="J249" s="51" t="str">
        <f>IF(AND(B249&lt;&gt;"",Input!$C$1&lt;&gt;""),Input!$C$1,"")</f>
        <v/>
      </c>
    </row>
    <row r="250" spans="1:10" x14ac:dyDescent="0.35">
      <c r="A250" s="51" t="str">
        <f>IF(AND($B250&lt;&gt;"",Input!$C$1&lt;&gt;""),Input!$C$1,"")</f>
        <v/>
      </c>
      <c r="B250" s="50" t="str">
        <f>Input!$V252</f>
        <v/>
      </c>
      <c r="C250" s="51" t="str">
        <f>Input!$W252</f>
        <v/>
      </c>
      <c r="D250" s="51" t="str">
        <f>Input!$X252</f>
        <v/>
      </c>
      <c r="E250" s="50" t="str">
        <f>Input!$Y252</f>
        <v/>
      </c>
      <c r="F250" s="50" t="str">
        <f>Input!U252</f>
        <v/>
      </c>
      <c r="G250" s="50" t="str">
        <f>Input!T252</f>
        <v/>
      </c>
      <c r="H250" s="50" t="str">
        <f>Input!$AB252</f>
        <v/>
      </c>
      <c r="I250" s="50" t="str">
        <f>Input!$AA252</f>
        <v/>
      </c>
      <c r="J250" s="51" t="str">
        <f>IF(AND(B250&lt;&gt;"",Input!$C$1&lt;&gt;""),Input!$C$1,"")</f>
        <v/>
      </c>
    </row>
    <row r="251" spans="1:10" x14ac:dyDescent="0.35">
      <c r="A251" s="51" t="str">
        <f>IF(AND($B251&lt;&gt;"",Input!$C$1&lt;&gt;""),Input!$C$1,"")</f>
        <v/>
      </c>
      <c r="B251" s="50" t="str">
        <f>Input!$V253</f>
        <v/>
      </c>
      <c r="C251" s="51" t="str">
        <f>Input!$W253</f>
        <v/>
      </c>
      <c r="D251" s="51" t="str">
        <f>Input!$X253</f>
        <v/>
      </c>
      <c r="E251" s="50" t="str">
        <f>Input!$Y253</f>
        <v/>
      </c>
      <c r="F251" s="50" t="str">
        <f>Input!U253</f>
        <v/>
      </c>
      <c r="G251" s="50" t="str">
        <f>Input!T253</f>
        <v/>
      </c>
      <c r="H251" s="50" t="str">
        <f>Input!$AB253</f>
        <v/>
      </c>
      <c r="I251" s="50" t="str">
        <f>Input!$AA253</f>
        <v/>
      </c>
      <c r="J251" s="51" t="str">
        <f>IF(AND(B251&lt;&gt;"",Input!$C$1&lt;&gt;""),Input!$C$1,"")</f>
        <v/>
      </c>
    </row>
    <row r="252" spans="1:10" x14ac:dyDescent="0.35">
      <c r="A252" s="51" t="str">
        <f>IF(AND($B252&lt;&gt;"",Input!$C$1&lt;&gt;""),Input!$C$1,"")</f>
        <v/>
      </c>
      <c r="B252" s="50" t="str">
        <f>Input!$V254</f>
        <v/>
      </c>
      <c r="C252" s="51" t="str">
        <f>Input!$W254</f>
        <v/>
      </c>
      <c r="D252" s="51" t="str">
        <f>Input!$X254</f>
        <v/>
      </c>
      <c r="E252" s="50" t="str">
        <f>Input!$Y254</f>
        <v/>
      </c>
      <c r="F252" s="50" t="str">
        <f>Input!U254</f>
        <v/>
      </c>
      <c r="G252" s="50" t="str">
        <f>Input!T254</f>
        <v/>
      </c>
      <c r="H252" s="50" t="str">
        <f>Input!$AB254</f>
        <v/>
      </c>
      <c r="I252" s="50" t="str">
        <f>Input!$AA254</f>
        <v/>
      </c>
      <c r="J252" s="51" t="str">
        <f>IF(AND(B252&lt;&gt;"",Input!$C$1&lt;&gt;""),Input!$C$1,"")</f>
        <v/>
      </c>
    </row>
    <row r="253" spans="1:10" x14ac:dyDescent="0.35">
      <c r="A253" s="51" t="str">
        <f>IF(AND($B253&lt;&gt;"",Input!$C$1&lt;&gt;""),Input!$C$1,"")</f>
        <v/>
      </c>
      <c r="B253" s="50" t="str">
        <f>Input!$V255</f>
        <v/>
      </c>
      <c r="C253" s="51" t="str">
        <f>Input!$W255</f>
        <v/>
      </c>
      <c r="D253" s="51" t="str">
        <f>Input!$X255</f>
        <v/>
      </c>
      <c r="E253" s="50" t="str">
        <f>Input!$Y255</f>
        <v/>
      </c>
      <c r="F253" s="50" t="str">
        <f>Input!U255</f>
        <v/>
      </c>
      <c r="G253" s="50" t="str">
        <f>Input!T255</f>
        <v/>
      </c>
      <c r="H253" s="50" t="str">
        <f>Input!$AB255</f>
        <v/>
      </c>
      <c r="I253" s="50" t="str">
        <f>Input!$AA255</f>
        <v/>
      </c>
      <c r="J253" s="51" t="str">
        <f>IF(AND(B253&lt;&gt;"",Input!$C$1&lt;&gt;""),Input!$C$1,"")</f>
        <v/>
      </c>
    </row>
    <row r="254" spans="1:10" x14ac:dyDescent="0.35">
      <c r="A254" s="51" t="str">
        <f>IF(AND($B254&lt;&gt;"",Input!$C$1&lt;&gt;""),Input!$C$1,"")</f>
        <v/>
      </c>
      <c r="B254" s="50" t="str">
        <f>Input!$V256</f>
        <v/>
      </c>
      <c r="C254" s="51" t="str">
        <f>Input!$W256</f>
        <v/>
      </c>
      <c r="D254" s="51" t="str">
        <f>Input!$X256</f>
        <v/>
      </c>
      <c r="E254" s="50" t="str">
        <f>Input!$Y256</f>
        <v/>
      </c>
      <c r="F254" s="50" t="str">
        <f>Input!U256</f>
        <v/>
      </c>
      <c r="G254" s="50" t="str">
        <f>Input!T256</f>
        <v/>
      </c>
      <c r="H254" s="50" t="str">
        <f>Input!$AB256</f>
        <v/>
      </c>
      <c r="I254" s="50" t="str">
        <f>Input!$AA256</f>
        <v/>
      </c>
      <c r="J254" s="51" t="str">
        <f>IF(AND(B254&lt;&gt;"",Input!$C$1&lt;&gt;""),Input!$C$1,"")</f>
        <v/>
      </c>
    </row>
    <row r="255" spans="1:10" x14ac:dyDescent="0.35">
      <c r="A255" s="51" t="str">
        <f>IF(AND($B255&lt;&gt;"",Input!$C$1&lt;&gt;""),Input!$C$1,"")</f>
        <v/>
      </c>
      <c r="B255" s="50" t="str">
        <f>Input!$V257</f>
        <v/>
      </c>
      <c r="C255" s="51" t="str">
        <f>Input!$W257</f>
        <v/>
      </c>
      <c r="D255" s="51" t="str">
        <f>Input!$X257</f>
        <v/>
      </c>
      <c r="E255" s="50" t="str">
        <f>Input!$Y257</f>
        <v/>
      </c>
      <c r="F255" s="50" t="str">
        <f>Input!U257</f>
        <v/>
      </c>
      <c r="G255" s="50" t="str">
        <f>Input!T257</f>
        <v/>
      </c>
      <c r="H255" s="50" t="str">
        <f>Input!$AB257</f>
        <v/>
      </c>
      <c r="I255" s="50" t="str">
        <f>Input!$AA257</f>
        <v/>
      </c>
      <c r="J255" s="51" t="str">
        <f>IF(AND(B255&lt;&gt;"",Input!$C$1&lt;&gt;""),Input!$C$1,"")</f>
        <v/>
      </c>
    </row>
    <row r="256" spans="1:10" x14ac:dyDescent="0.35">
      <c r="A256" s="51" t="str">
        <f>IF(AND($B256&lt;&gt;"",Input!$C$1&lt;&gt;""),Input!$C$1,"")</f>
        <v/>
      </c>
      <c r="B256" s="50" t="str">
        <f>Input!$V258</f>
        <v/>
      </c>
      <c r="C256" s="51" t="str">
        <f>Input!$W258</f>
        <v/>
      </c>
      <c r="D256" s="51" t="str">
        <f>Input!$X258</f>
        <v/>
      </c>
      <c r="E256" s="50" t="str">
        <f>Input!$Y258</f>
        <v/>
      </c>
      <c r="F256" s="50" t="str">
        <f>Input!U258</f>
        <v/>
      </c>
      <c r="G256" s="50" t="str">
        <f>Input!T258</f>
        <v/>
      </c>
      <c r="H256" s="50" t="str">
        <f>Input!$AB258</f>
        <v/>
      </c>
      <c r="I256" s="50" t="str">
        <f>Input!$AA258</f>
        <v/>
      </c>
      <c r="J256" s="51" t="str">
        <f>IF(AND(B256&lt;&gt;"",Input!$C$1&lt;&gt;""),Input!$C$1,"")</f>
        <v/>
      </c>
    </row>
    <row r="257" spans="3:11" s="53" customFormat="1" x14ac:dyDescent="0.35">
      <c r="C257" s="52"/>
      <c r="D257" s="52"/>
      <c r="E257" s="52"/>
      <c r="F257" s="52"/>
      <c r="G257" s="52"/>
      <c r="K257" s="48"/>
    </row>
  </sheetData>
  <sheetProtection selectLockedCells="1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29"/>
  <sheetViews>
    <sheetView topLeftCell="A17" workbookViewId="0">
      <selection activeCell="F21" sqref="F21"/>
    </sheetView>
  </sheetViews>
  <sheetFormatPr defaultRowHeight="14.5" x14ac:dyDescent="0.35"/>
  <sheetData>
    <row r="1" spans="2:61" s="31" customFormat="1" ht="15" x14ac:dyDescent="0.25">
      <c r="B1" s="31">
        <v>1</v>
      </c>
      <c r="C1" s="31">
        <v>2</v>
      </c>
      <c r="D1" s="31">
        <v>3</v>
      </c>
      <c r="E1" s="31">
        <v>4</v>
      </c>
      <c r="F1" s="31">
        <v>5</v>
      </c>
      <c r="G1" s="31">
        <v>6</v>
      </c>
      <c r="H1" s="31">
        <v>7</v>
      </c>
      <c r="I1" s="31">
        <v>8</v>
      </c>
      <c r="J1" s="31">
        <v>9</v>
      </c>
      <c r="K1" s="31">
        <v>10</v>
      </c>
      <c r="L1" s="31">
        <v>11</v>
      </c>
      <c r="M1" s="31">
        <v>12</v>
      </c>
      <c r="N1" s="31">
        <v>13</v>
      </c>
      <c r="O1" s="31">
        <v>14</v>
      </c>
      <c r="P1" s="31">
        <v>15</v>
      </c>
      <c r="Q1" s="31">
        <v>16</v>
      </c>
      <c r="R1" s="31">
        <v>17</v>
      </c>
      <c r="S1" s="31">
        <v>18</v>
      </c>
      <c r="T1" s="31">
        <v>19</v>
      </c>
      <c r="U1" s="31">
        <v>20</v>
      </c>
      <c r="V1" s="31">
        <v>21</v>
      </c>
      <c r="W1" s="31">
        <v>22</v>
      </c>
      <c r="X1" s="31">
        <v>23</v>
      </c>
      <c r="Y1" s="31">
        <v>24</v>
      </c>
      <c r="Z1" s="31">
        <v>25</v>
      </c>
      <c r="AA1" s="31">
        <v>26</v>
      </c>
      <c r="AB1" s="31">
        <v>27</v>
      </c>
      <c r="AC1" s="31">
        <v>28</v>
      </c>
      <c r="AD1" s="31">
        <v>29</v>
      </c>
      <c r="AE1" s="31">
        <v>30</v>
      </c>
      <c r="AF1" s="31">
        <v>31</v>
      </c>
      <c r="AG1" s="31">
        <v>32</v>
      </c>
      <c r="AH1" s="31">
        <v>33</v>
      </c>
      <c r="AI1" s="31">
        <v>34</v>
      </c>
      <c r="AJ1" s="31">
        <v>35</v>
      </c>
      <c r="AK1" s="31">
        <v>36</v>
      </c>
      <c r="AL1" s="31">
        <v>37</v>
      </c>
      <c r="AM1" s="31">
        <v>38</v>
      </c>
      <c r="AN1" s="31">
        <v>39</v>
      </c>
      <c r="AO1" s="31">
        <v>40</v>
      </c>
      <c r="AP1" s="31">
        <v>41</v>
      </c>
      <c r="AQ1" s="31">
        <v>42</v>
      </c>
      <c r="AR1" s="31">
        <v>43</v>
      </c>
      <c r="AS1" s="31">
        <v>44</v>
      </c>
      <c r="AT1" s="31">
        <v>45</v>
      </c>
      <c r="AU1" s="31">
        <v>46</v>
      </c>
      <c r="AV1" s="31">
        <v>47</v>
      </c>
      <c r="AW1" s="31">
        <v>48</v>
      </c>
      <c r="AX1" s="31">
        <v>49</v>
      </c>
      <c r="AY1" s="31">
        <v>50</v>
      </c>
      <c r="AZ1" s="31">
        <v>51</v>
      </c>
      <c r="BA1" s="31">
        <v>52</v>
      </c>
      <c r="BB1" s="31">
        <v>53</v>
      </c>
      <c r="BC1" s="31">
        <v>54</v>
      </c>
      <c r="BD1" s="31">
        <v>55</v>
      </c>
      <c r="BE1" s="31">
        <v>56</v>
      </c>
      <c r="BF1" s="31">
        <v>57</v>
      </c>
      <c r="BG1" s="31">
        <v>58</v>
      </c>
      <c r="BH1" s="31">
        <v>59</v>
      </c>
      <c r="BI1" s="31">
        <v>60</v>
      </c>
    </row>
    <row r="2" spans="2:61" s="15" customFormat="1" ht="15" x14ac:dyDescent="0.25">
      <c r="B2" s="15" t="s">
        <v>68</v>
      </c>
      <c r="C2" s="15" t="s">
        <v>104</v>
      </c>
      <c r="D2" s="15" t="s">
        <v>125</v>
      </c>
      <c r="E2" s="15" t="s">
        <v>149</v>
      </c>
      <c r="F2" s="15" t="s">
        <v>297</v>
      </c>
      <c r="G2" s="15" t="s">
        <v>322</v>
      </c>
      <c r="H2" s="15" t="s">
        <v>120</v>
      </c>
      <c r="I2" s="15" t="s">
        <v>96</v>
      </c>
      <c r="J2" s="15" t="s">
        <v>309</v>
      </c>
      <c r="K2" s="15" t="s">
        <v>240</v>
      </c>
      <c r="L2" s="15" t="s">
        <v>139</v>
      </c>
      <c r="M2" s="15" t="s">
        <v>192</v>
      </c>
      <c r="N2" s="15" t="s">
        <v>172</v>
      </c>
      <c r="O2" s="15" t="s">
        <v>188</v>
      </c>
      <c r="P2" s="15" t="s">
        <v>157</v>
      </c>
      <c r="Q2" s="15" t="s">
        <v>637</v>
      </c>
      <c r="R2" s="15" t="s">
        <v>108</v>
      </c>
      <c r="S2" s="15" t="s">
        <v>72</v>
      </c>
      <c r="T2" s="15" t="s">
        <v>161</v>
      </c>
      <c r="U2" s="15" t="s">
        <v>343</v>
      </c>
      <c r="V2" s="15" t="s">
        <v>133</v>
      </c>
      <c r="W2" s="15" t="s">
        <v>141</v>
      </c>
      <c r="X2" s="15" t="s">
        <v>617</v>
      </c>
      <c r="Y2" s="15" t="s">
        <v>178</v>
      </c>
      <c r="Z2" s="15" t="s">
        <v>278</v>
      </c>
      <c r="AA2" s="15" t="s">
        <v>460</v>
      </c>
      <c r="AB2" s="15" t="s">
        <v>199</v>
      </c>
      <c r="AC2" s="15" t="s">
        <v>129</v>
      </c>
      <c r="AD2" s="15" t="s">
        <v>168</v>
      </c>
      <c r="AE2" s="15" t="s">
        <v>351</v>
      </c>
      <c r="AF2" s="15" t="s">
        <v>851</v>
      </c>
      <c r="AG2" s="15" t="s">
        <v>225</v>
      </c>
      <c r="AH2" s="15" t="s">
        <v>236</v>
      </c>
      <c r="AI2" s="15" t="s">
        <v>304</v>
      </c>
      <c r="AJ2" s="15" t="s">
        <v>773</v>
      </c>
      <c r="AK2" s="15" t="s">
        <v>584</v>
      </c>
      <c r="AL2" s="15" t="s">
        <v>300</v>
      </c>
      <c r="AM2" s="15" t="s">
        <v>557</v>
      </c>
      <c r="AN2" s="15" t="s">
        <v>116</v>
      </c>
      <c r="AO2" s="15" t="s">
        <v>92</v>
      </c>
      <c r="AP2" s="15" t="s">
        <v>428</v>
      </c>
      <c r="AQ2" s="15" t="s">
        <v>136</v>
      </c>
      <c r="AR2" s="15" t="s">
        <v>264</v>
      </c>
      <c r="AS2" s="15" t="s">
        <v>145</v>
      </c>
      <c r="AT2" s="15" t="s">
        <v>195</v>
      </c>
      <c r="AU2" s="15" t="s">
        <v>928</v>
      </c>
      <c r="AV2" s="15" t="s">
        <v>203</v>
      </c>
      <c r="AW2" s="15" t="s">
        <v>247</v>
      </c>
      <c r="AX2" s="15" t="s">
        <v>153</v>
      </c>
      <c r="AY2" s="15" t="s">
        <v>229</v>
      </c>
      <c r="AZ2" s="15" t="s">
        <v>122</v>
      </c>
      <c r="BA2" s="15" t="s">
        <v>112</v>
      </c>
      <c r="BB2" s="15" t="s">
        <v>209</v>
      </c>
      <c r="BC2" s="15" t="s">
        <v>101</v>
      </c>
      <c r="BD2" s="15" t="s">
        <v>588</v>
      </c>
      <c r="BE2" s="15" t="s">
        <v>13</v>
      </c>
      <c r="BF2" s="15" t="s">
        <v>60</v>
      </c>
      <c r="BG2" s="15" t="s">
        <v>26</v>
      </c>
      <c r="BH2" s="15" t="s">
        <v>64</v>
      </c>
      <c r="BI2" s="15" t="s">
        <v>17</v>
      </c>
    </row>
    <row r="3" spans="2:61" ht="15" x14ac:dyDescent="0.25">
      <c r="B3" t="s">
        <v>69</v>
      </c>
      <c r="C3" t="s">
        <v>105</v>
      </c>
      <c r="D3" t="s">
        <v>735</v>
      </c>
      <c r="E3" t="s">
        <v>150</v>
      </c>
      <c r="F3" t="s">
        <v>298</v>
      </c>
      <c r="G3" t="s">
        <v>629</v>
      </c>
      <c r="H3" t="s">
        <v>288</v>
      </c>
      <c r="I3" t="s">
        <v>97</v>
      </c>
      <c r="J3" t="s">
        <v>310</v>
      </c>
      <c r="K3" t="s">
        <v>415</v>
      </c>
      <c r="L3" t="s">
        <v>561</v>
      </c>
      <c r="M3" t="s">
        <v>656</v>
      </c>
      <c r="N3" t="s">
        <v>173</v>
      </c>
      <c r="O3" t="s">
        <v>189</v>
      </c>
      <c r="P3" t="s">
        <v>158</v>
      </c>
      <c r="Q3" t="s">
        <v>667</v>
      </c>
      <c r="R3" t="s">
        <v>109</v>
      </c>
      <c r="S3" t="s">
        <v>867</v>
      </c>
      <c r="T3" t="s">
        <v>162</v>
      </c>
      <c r="U3" t="s">
        <v>344</v>
      </c>
      <c r="V3" t="s">
        <v>134</v>
      </c>
      <c r="W3" t="s">
        <v>142</v>
      </c>
      <c r="X3" t="s">
        <v>618</v>
      </c>
      <c r="Y3" t="s">
        <v>179</v>
      </c>
      <c r="Z3" t="s">
        <v>279</v>
      </c>
      <c r="AA3" t="s">
        <v>461</v>
      </c>
      <c r="AB3" t="s">
        <v>200</v>
      </c>
      <c r="AC3" t="s">
        <v>130</v>
      </c>
      <c r="AD3" t="s">
        <v>169</v>
      </c>
      <c r="AE3" t="s">
        <v>944</v>
      </c>
      <c r="AF3" t="s">
        <v>852</v>
      </c>
      <c r="AG3" t="s">
        <v>226</v>
      </c>
      <c r="AH3" t="s">
        <v>659</v>
      </c>
      <c r="AI3" t="s">
        <v>860</v>
      </c>
      <c r="AJ3" t="s">
        <v>826</v>
      </c>
      <c r="AK3" t="s">
        <v>585</v>
      </c>
      <c r="AL3" t="s">
        <v>301</v>
      </c>
      <c r="AM3" t="s">
        <v>626</v>
      </c>
      <c r="AN3" t="s">
        <v>117</v>
      </c>
      <c r="AO3" t="s">
        <v>93</v>
      </c>
      <c r="AP3" t="s">
        <v>429</v>
      </c>
      <c r="AQ3" t="s">
        <v>434</v>
      </c>
      <c r="AR3" t="s">
        <v>767</v>
      </c>
      <c r="AS3" t="s">
        <v>512</v>
      </c>
      <c r="AT3" t="s">
        <v>196</v>
      </c>
      <c r="AU3" t="s">
        <v>929</v>
      </c>
      <c r="AV3" t="s">
        <v>204</v>
      </c>
      <c r="AW3" t="s">
        <v>554</v>
      </c>
      <c r="AX3" t="s">
        <v>314</v>
      </c>
      <c r="AY3" t="s">
        <v>230</v>
      </c>
      <c r="AZ3" t="s">
        <v>470</v>
      </c>
      <c r="BA3" t="s">
        <v>113</v>
      </c>
      <c r="BB3" t="s">
        <v>894</v>
      </c>
      <c r="BC3" t="s">
        <v>815</v>
      </c>
      <c r="BD3" t="s">
        <v>589</v>
      </c>
      <c r="BE3" t="s">
        <v>833</v>
      </c>
      <c r="BF3" t="s">
        <v>61</v>
      </c>
      <c r="BG3" t="s">
        <v>182</v>
      </c>
      <c r="BH3" t="s">
        <v>876</v>
      </c>
      <c r="BI3" t="s">
        <v>783</v>
      </c>
    </row>
    <row r="4" spans="2:61" ht="15" x14ac:dyDescent="0.25">
      <c r="D4" t="s">
        <v>947</v>
      </c>
      <c r="E4" t="s">
        <v>793</v>
      </c>
      <c r="F4" t="s">
        <v>338</v>
      </c>
      <c r="G4" t="s">
        <v>575</v>
      </c>
      <c r="H4" t="s">
        <v>270</v>
      </c>
      <c r="I4" t="s">
        <v>673</v>
      </c>
      <c r="J4" t="s">
        <v>540</v>
      </c>
      <c r="K4" t="s">
        <v>241</v>
      </c>
      <c r="M4" t="s">
        <v>193</v>
      </c>
      <c r="N4" t="s">
        <v>857</v>
      </c>
      <c r="O4" t="s">
        <v>317</v>
      </c>
      <c r="P4" t="s">
        <v>185</v>
      </c>
      <c r="S4" t="s">
        <v>73</v>
      </c>
      <c r="T4" t="s">
        <v>294</v>
      </c>
      <c r="U4" t="s">
        <v>685</v>
      </c>
      <c r="V4" t="s">
        <v>640</v>
      </c>
      <c r="W4" t="s">
        <v>175</v>
      </c>
      <c r="X4" t="s">
        <v>897</v>
      </c>
      <c r="Y4" t="s">
        <v>219</v>
      </c>
      <c r="Z4" t="s">
        <v>481</v>
      </c>
      <c r="AA4" t="s">
        <v>761</v>
      </c>
      <c r="AB4" t="s">
        <v>306</v>
      </c>
      <c r="AC4" t="s">
        <v>258</v>
      </c>
      <c r="AD4" t="s">
        <v>703</v>
      </c>
      <c r="AE4" t="s">
        <v>352</v>
      </c>
      <c r="AG4" t="s">
        <v>806</v>
      </c>
      <c r="AH4" t="s">
        <v>668</v>
      </c>
      <c r="AJ4" t="s">
        <v>843</v>
      </c>
      <c r="AL4" t="s">
        <v>421</v>
      </c>
      <c r="AM4" t="s">
        <v>558</v>
      </c>
      <c r="AN4" t="s">
        <v>786</v>
      </c>
      <c r="AO4" t="s">
        <v>623</v>
      </c>
      <c r="AP4" t="s">
        <v>800</v>
      </c>
      <c r="AQ4" t="s">
        <v>528</v>
      </c>
      <c r="AR4" t="s">
        <v>407</v>
      </c>
      <c r="AS4" t="s">
        <v>146</v>
      </c>
      <c r="AT4" t="s">
        <v>366</v>
      </c>
      <c r="AV4" t="s">
        <v>870</v>
      </c>
      <c r="AW4" t="s">
        <v>864</v>
      </c>
      <c r="AX4" t="s">
        <v>216</v>
      </c>
      <c r="AY4" t="s">
        <v>233</v>
      </c>
      <c r="AZ4" t="s">
        <v>123</v>
      </c>
      <c r="BA4" t="s">
        <v>791</v>
      </c>
      <c r="BB4" t="s">
        <v>210</v>
      </c>
      <c r="BC4" t="s">
        <v>845</v>
      </c>
      <c r="BE4" t="s">
        <v>20</v>
      </c>
      <c r="BF4" t="s">
        <v>879</v>
      </c>
      <c r="BG4" t="s">
        <v>291</v>
      </c>
      <c r="BH4" t="s">
        <v>738</v>
      </c>
    </row>
    <row r="5" spans="2:61" ht="15" x14ac:dyDescent="0.25">
      <c r="D5" t="s">
        <v>750</v>
      </c>
      <c r="E5" t="s">
        <v>487</v>
      </c>
      <c r="F5" t="s">
        <v>340</v>
      </c>
      <c r="G5" t="s">
        <v>925</v>
      </c>
      <c r="I5" t="s">
        <v>375</v>
      </c>
      <c r="J5" t="s">
        <v>829</v>
      </c>
      <c r="K5" t="s">
        <v>467</v>
      </c>
      <c r="M5" t="s">
        <v>285</v>
      </c>
      <c r="O5" t="s">
        <v>676</v>
      </c>
      <c r="P5" t="s">
        <v>282</v>
      </c>
      <c r="S5" t="s">
        <v>401</v>
      </c>
      <c r="T5" t="s">
        <v>333</v>
      </c>
      <c r="V5" t="s">
        <v>404</v>
      </c>
      <c r="W5" t="s">
        <v>251</v>
      </c>
      <c r="Y5" t="s">
        <v>364</v>
      </c>
      <c r="Z5" t="s">
        <v>545</v>
      </c>
      <c r="AB5" t="s">
        <v>327</v>
      </c>
      <c r="AC5" t="s">
        <v>614</v>
      </c>
      <c r="AD5" t="s">
        <v>456</v>
      </c>
      <c r="AE5" t="s">
        <v>725</v>
      </c>
      <c r="AG5" t="s">
        <v>837</v>
      </c>
      <c r="AH5" t="s">
        <v>694</v>
      </c>
      <c r="AM5" t="s">
        <v>611</v>
      </c>
      <c r="AN5" t="s">
        <v>493</v>
      </c>
      <c r="AO5" t="s">
        <v>213</v>
      </c>
      <c r="AQ5" t="s">
        <v>1314</v>
      </c>
      <c r="AR5" t="s">
        <v>914</v>
      </c>
      <c r="AT5" t="s">
        <v>730</v>
      </c>
      <c r="AV5" t="s">
        <v>900</v>
      </c>
      <c r="AW5" t="s">
        <v>248</v>
      </c>
      <c r="AX5" t="s">
        <v>410</v>
      </c>
      <c r="AY5" t="s">
        <v>873</v>
      </c>
      <c r="AZ5" t="s">
        <v>389</v>
      </c>
      <c r="BA5" t="s">
        <v>543</v>
      </c>
      <c r="BB5" t="s">
        <v>503</v>
      </c>
      <c r="BC5" t="s">
        <v>713</v>
      </c>
      <c r="BE5" t="s">
        <v>755</v>
      </c>
      <c r="BF5" t="s">
        <v>165</v>
      </c>
      <c r="BG5" t="s">
        <v>395</v>
      </c>
      <c r="BH5" t="s">
        <v>65</v>
      </c>
    </row>
    <row r="6" spans="2:61" ht="15" x14ac:dyDescent="0.25">
      <c r="D6" t="s">
        <v>753</v>
      </c>
      <c r="E6" t="s">
        <v>719</v>
      </c>
      <c r="F6" t="s">
        <v>452</v>
      </c>
      <c r="K6" t="s">
        <v>608</v>
      </c>
      <c r="M6" t="s">
        <v>453</v>
      </c>
      <c r="P6" t="s">
        <v>356</v>
      </c>
      <c r="S6" t="s">
        <v>796</v>
      </c>
      <c r="T6" t="s">
        <v>910</v>
      </c>
      <c r="V6" t="s">
        <v>706</v>
      </c>
      <c r="W6" t="s">
        <v>378</v>
      </c>
      <c r="Y6" t="s">
        <v>476</v>
      </c>
      <c r="Z6" t="s">
        <v>778</v>
      </c>
      <c r="AB6" t="s">
        <v>438</v>
      </c>
      <c r="AC6" t="s">
        <v>688</v>
      </c>
      <c r="AD6" t="s">
        <v>697</v>
      </c>
      <c r="AE6" t="s">
        <v>770</v>
      </c>
      <c r="AG6" t="s">
        <v>566</v>
      </c>
      <c r="AH6" t="s">
        <v>237</v>
      </c>
      <c r="AN6" t="s">
        <v>244</v>
      </c>
      <c r="AO6" t="s">
        <v>261</v>
      </c>
      <c r="AQ6" t="s">
        <v>1313</v>
      </c>
      <c r="AR6" t="s">
        <v>509</v>
      </c>
      <c r="AW6" t="s">
        <v>941</v>
      </c>
      <c r="AX6" t="s">
        <v>154</v>
      </c>
      <c r="AY6" t="s">
        <v>581</v>
      </c>
      <c r="AZ6" t="s">
        <v>803</v>
      </c>
      <c r="BB6" t="s">
        <v>496</v>
      </c>
      <c r="BE6" t="s">
        <v>1315</v>
      </c>
      <c r="BG6" t="s">
        <v>1316</v>
      </c>
    </row>
    <row r="7" spans="2:61" ht="15" x14ac:dyDescent="0.25">
      <c r="D7" t="s">
        <v>398</v>
      </c>
      <c r="F7" t="s">
        <v>591</v>
      </c>
      <c r="K7" t="s">
        <v>440</v>
      </c>
      <c r="M7" t="s">
        <v>348</v>
      </c>
      <c r="P7" t="s">
        <v>425</v>
      </c>
      <c r="V7" t="s">
        <v>519</v>
      </c>
      <c r="W7" t="s">
        <v>506</v>
      </c>
      <c r="Y7" t="s">
        <v>524</v>
      </c>
      <c r="AB7" t="s">
        <v>479</v>
      </c>
      <c r="AE7" t="s">
        <v>645</v>
      </c>
      <c r="AN7" t="s">
        <v>534</v>
      </c>
      <c r="AO7" t="s">
        <v>882</v>
      </c>
      <c r="AQ7" t="s">
        <v>888</v>
      </c>
      <c r="AR7" t="s">
        <v>359</v>
      </c>
      <c r="AW7" t="s">
        <v>372</v>
      </c>
      <c r="AX7" t="s">
        <v>679</v>
      </c>
      <c r="AY7" t="s">
        <v>531</v>
      </c>
      <c r="AZ7" t="s">
        <v>903</v>
      </c>
      <c r="BB7" t="s">
        <v>600</v>
      </c>
      <c r="BE7" t="s">
        <v>392</v>
      </c>
      <c r="BG7" t="s">
        <v>325</v>
      </c>
    </row>
    <row r="8" spans="2:61" ht="15" x14ac:dyDescent="0.25">
      <c r="D8" t="s">
        <v>222</v>
      </c>
      <c r="F8" t="s">
        <v>775</v>
      </c>
      <c r="M8" t="s">
        <v>522</v>
      </c>
      <c r="P8" t="s">
        <v>369</v>
      </c>
      <c r="V8" t="s">
        <v>700</v>
      </c>
      <c r="W8" t="s">
        <v>747</v>
      </c>
      <c r="Y8" t="s">
        <v>743</v>
      </c>
      <c r="AB8" t="s">
        <v>597</v>
      </c>
      <c r="AN8" t="s">
        <v>764</v>
      </c>
      <c r="AO8" t="s">
        <v>273</v>
      </c>
      <c r="AQ8" t="s">
        <v>606</v>
      </c>
      <c r="AW8" t="s">
        <v>722</v>
      </c>
      <c r="AX8" t="s">
        <v>682</v>
      </c>
      <c r="AY8" t="s">
        <v>758</v>
      </c>
      <c r="AZ8" t="s">
        <v>907</v>
      </c>
      <c r="BG8" t="s">
        <v>550</v>
      </c>
    </row>
    <row r="9" spans="2:61" ht="15" x14ac:dyDescent="0.25">
      <c r="D9" t="s">
        <v>537</v>
      </c>
      <c r="F9" t="s">
        <v>500</v>
      </c>
      <c r="M9" t="s">
        <v>885</v>
      </c>
      <c r="P9" t="s">
        <v>464</v>
      </c>
      <c r="V9" t="s">
        <v>920</v>
      </c>
      <c r="W9" t="s">
        <v>664</v>
      </c>
      <c r="Y9" t="s">
        <v>823</v>
      </c>
      <c r="AB9" t="s">
        <v>741</v>
      </c>
      <c r="AN9" t="s">
        <v>578</v>
      </c>
      <c r="AW9" t="s">
        <v>381</v>
      </c>
      <c r="AX9" t="s">
        <v>569</v>
      </c>
      <c r="AY9" t="s">
        <v>473</v>
      </c>
      <c r="AZ9" t="s">
        <v>267</v>
      </c>
      <c r="BG9" t="s">
        <v>27</v>
      </c>
    </row>
    <row r="10" spans="2:61" ht="15" x14ac:dyDescent="0.25">
      <c r="D10" t="s">
        <v>126</v>
      </c>
      <c r="F10" t="s">
        <v>854</v>
      </c>
      <c r="M10" t="s">
        <v>923</v>
      </c>
      <c r="P10" t="s">
        <v>484</v>
      </c>
      <c r="W10" t="s">
        <v>808</v>
      </c>
      <c r="Y10" t="s">
        <v>603</v>
      </c>
      <c r="AB10" t="s">
        <v>780</v>
      </c>
      <c r="AN10" t="s">
        <v>917</v>
      </c>
      <c r="AW10" t="s">
        <v>330</v>
      </c>
      <c r="AY10" t="s">
        <v>572</v>
      </c>
      <c r="AZ10" t="s">
        <v>386</v>
      </c>
    </row>
    <row r="11" spans="2:61" ht="15" x14ac:dyDescent="0.25">
      <c r="D11" t="s">
        <v>335</v>
      </c>
      <c r="P11" t="s">
        <v>548</v>
      </c>
      <c r="Y11" t="s">
        <v>811</v>
      </c>
      <c r="AB11" t="s">
        <v>789</v>
      </c>
      <c r="AW11" t="s">
        <v>848</v>
      </c>
      <c r="AZ11" t="s">
        <v>431</v>
      </c>
    </row>
    <row r="12" spans="2:61" ht="15" x14ac:dyDescent="0.25">
      <c r="P12" t="s">
        <v>254</v>
      </c>
      <c r="AZ12" t="s">
        <v>670</v>
      </c>
    </row>
    <row r="13" spans="2:61" ht="15" x14ac:dyDescent="0.25">
      <c r="P13" t="s">
        <v>564</v>
      </c>
      <c r="AZ13" t="s">
        <v>716</v>
      </c>
    </row>
    <row r="14" spans="2:61" ht="15" x14ac:dyDescent="0.25">
      <c r="P14" t="s">
        <v>691</v>
      </c>
      <c r="AZ14" t="s">
        <v>937</v>
      </c>
    </row>
    <row r="15" spans="2:61" ht="15" x14ac:dyDescent="0.25">
      <c r="AZ15" t="s">
        <v>838</v>
      </c>
    </row>
    <row r="16" spans="2:61" ht="15" x14ac:dyDescent="0.25">
      <c r="AZ16" t="s">
        <v>443</v>
      </c>
    </row>
    <row r="17" spans="1:52" ht="15" x14ac:dyDescent="0.25">
      <c r="AZ17" t="s">
        <v>446</v>
      </c>
    </row>
    <row r="18" spans="1:52" ht="15" x14ac:dyDescent="0.25">
      <c r="A18" s="32"/>
    </row>
    <row r="21" spans="1:52" ht="15" x14ac:dyDescent="0.25">
      <c r="E21" t="s">
        <v>1333</v>
      </c>
      <c r="F21" s="32">
        <f>Lookups!$A$17</f>
        <v>0</v>
      </c>
    </row>
    <row r="22" spans="1:52" ht="15" x14ac:dyDescent="0.25">
      <c r="B22" t="s">
        <v>1320</v>
      </c>
      <c r="I22" t="s">
        <v>1318</v>
      </c>
    </row>
    <row r="23" spans="1:52" ht="15" x14ac:dyDescent="0.25">
      <c r="F23" s="33" t="e">
        <f>VLOOKUP(F21,Site!B2:E86,4,FALSE)</f>
        <v>#N/A</v>
      </c>
      <c r="I23" s="20">
        <v>1</v>
      </c>
    </row>
    <row r="24" spans="1:52" ht="15" x14ac:dyDescent="0.25">
      <c r="C24" t="s">
        <v>1317</v>
      </c>
    </row>
    <row r="25" spans="1:52" ht="15" x14ac:dyDescent="0.25">
      <c r="A25" s="15">
        <v>1</v>
      </c>
      <c r="B25" s="15" t="s">
        <v>68</v>
      </c>
      <c r="D25" t="e">
        <f>MATCH("RAJ01",B25:B84,0)</f>
        <v>#N/A</v>
      </c>
      <c r="F25" s="32" t="e">
        <f>MATCH(Lookups!A17,Preplist!B25:B84,0)</f>
        <v>#N/A</v>
      </c>
      <c r="G25" t="s">
        <v>1319</v>
      </c>
      <c r="H25" t="s">
        <v>1317</v>
      </c>
    </row>
    <row r="26" spans="1:52" ht="15" x14ac:dyDescent="0.25">
      <c r="A26" s="15">
        <v>2</v>
      </c>
      <c r="B26" s="15" t="s">
        <v>104</v>
      </c>
      <c r="E26">
        <v>0</v>
      </c>
      <c r="S26" t="s">
        <v>1331</v>
      </c>
    </row>
    <row r="27" spans="1:52" ht="15" x14ac:dyDescent="0.25">
      <c r="A27" s="15">
        <v>3</v>
      </c>
      <c r="B27" s="15" t="s">
        <v>125</v>
      </c>
      <c r="E27">
        <v>1</v>
      </c>
      <c r="F27" s="20">
        <v>11</v>
      </c>
      <c r="G27" t="e">
        <f t="shared" ref="G27:G42" si="0">IF($F$23=TRUE,INDEX(B3:BI3,,$F$25),"")</f>
        <v>#N/A</v>
      </c>
      <c r="H27">
        <f>IFERROR(VLOOKUP(G27,satellite!$C$2:$D$259,2,FALSE),0)</f>
        <v>0</v>
      </c>
    </row>
    <row r="28" spans="1:52" ht="15" x14ac:dyDescent="0.25">
      <c r="A28" s="15">
        <v>4</v>
      </c>
      <c r="B28" s="15" t="s">
        <v>149</v>
      </c>
      <c r="E28">
        <v>2</v>
      </c>
      <c r="G28" t="e">
        <f t="shared" si="0"/>
        <v>#N/A</v>
      </c>
      <c r="H28">
        <f>IFERROR(VLOOKUP(G28,satellite!$C$2:$D$259,2,FALSE),0)</f>
        <v>0</v>
      </c>
      <c r="K28" s="10">
        <v>8</v>
      </c>
      <c r="S28" s="1" t="e">
        <f>IF(F23=TRUE,INDEX($B$3:$BI$17,$I$23,$F$25),"")</f>
        <v>#N/A</v>
      </c>
    </row>
    <row r="29" spans="1:52" ht="15" x14ac:dyDescent="0.25">
      <c r="A29" s="15">
        <v>5</v>
      </c>
      <c r="B29" s="15" t="s">
        <v>297</v>
      </c>
      <c r="E29">
        <v>3</v>
      </c>
      <c r="G29" t="e">
        <f t="shared" si="0"/>
        <v>#N/A</v>
      </c>
      <c r="H29">
        <f>IFERROR(VLOOKUP(G29,satellite!$C$2:$D$259,2,FALSE),0)</f>
        <v>0</v>
      </c>
      <c r="N29" s="34" t="e">
        <f>$G$27:INDEX($G$27:$G$41,MATCH("zzzzz",$G$27:$G$41,1))</f>
        <v>#N/A</v>
      </c>
    </row>
    <row r="30" spans="1:52" ht="15" x14ac:dyDescent="0.25">
      <c r="A30" s="15">
        <v>6</v>
      </c>
      <c r="B30" s="15" t="s">
        <v>322</v>
      </c>
      <c r="E30">
        <v>4</v>
      </c>
      <c r="G30" t="e">
        <f t="shared" si="0"/>
        <v>#N/A</v>
      </c>
      <c r="H30">
        <f>IFERROR(VLOOKUP(G30,satellite!$C$2:$D$259,2,FALSE),0)</f>
        <v>0</v>
      </c>
    </row>
    <row r="31" spans="1:52" ht="15" x14ac:dyDescent="0.25">
      <c r="A31" s="15">
        <v>7</v>
      </c>
      <c r="B31" s="15" t="s">
        <v>120</v>
      </c>
      <c r="E31">
        <v>5</v>
      </c>
      <c r="G31" t="e">
        <f t="shared" si="0"/>
        <v>#N/A</v>
      </c>
      <c r="H31">
        <f>IFERROR(VLOOKUP(G31,satellite!$C$2:$D$259,2,FALSE),0)</f>
        <v>0</v>
      </c>
    </row>
    <row r="32" spans="1:52" ht="15" x14ac:dyDescent="0.25">
      <c r="A32" s="15">
        <v>8</v>
      </c>
      <c r="B32" s="15" t="s">
        <v>96</v>
      </c>
      <c r="E32">
        <v>6</v>
      </c>
      <c r="G32" t="e">
        <f t="shared" si="0"/>
        <v>#N/A</v>
      </c>
      <c r="H32">
        <f>IFERROR(VLOOKUP(G32,satellite!$C$2:$D$259,2,FALSE),0)</f>
        <v>0</v>
      </c>
      <c r="J32" t="s">
        <v>1323</v>
      </c>
      <c r="R32" t="s">
        <v>1325</v>
      </c>
      <c r="S32" t="str">
        <f>IFERROR(S28,"")</f>
        <v/>
      </c>
    </row>
    <row r="33" spans="1:19" ht="15" x14ac:dyDescent="0.25">
      <c r="A33" s="15">
        <v>9</v>
      </c>
      <c r="B33" s="15" t="s">
        <v>309</v>
      </c>
      <c r="E33">
        <v>7</v>
      </c>
      <c r="G33" t="e">
        <f t="shared" si="0"/>
        <v>#N/A</v>
      </c>
      <c r="H33">
        <f>IFERROR(VLOOKUP(G33,satellite!$C$2:$D$259,2,FALSE),0)</f>
        <v>0</v>
      </c>
      <c r="R33" t="s">
        <v>1326</v>
      </c>
      <c r="S33" t="str">
        <f>IF(OR(S32="X9999999",S32=0),"",S32)</f>
        <v/>
      </c>
    </row>
    <row r="34" spans="1:19" ht="15" x14ac:dyDescent="0.25">
      <c r="A34" s="15">
        <v>10</v>
      </c>
      <c r="B34" s="15" t="s">
        <v>240</v>
      </c>
      <c r="E34">
        <v>8</v>
      </c>
      <c r="G34" t="e">
        <f t="shared" si="0"/>
        <v>#N/A</v>
      </c>
      <c r="H34">
        <f>IFERROR(VLOOKUP(G34,satellite!$C$2:$D$259,2,FALSE),0)</f>
        <v>0</v>
      </c>
    </row>
    <row r="35" spans="1:19" ht="15" x14ac:dyDescent="0.25">
      <c r="A35" s="15">
        <v>11</v>
      </c>
      <c r="B35" s="15" t="s">
        <v>139</v>
      </c>
      <c r="E35">
        <v>9</v>
      </c>
      <c r="G35" t="e">
        <f t="shared" si="0"/>
        <v>#N/A</v>
      </c>
      <c r="H35">
        <f>IFERROR(VLOOKUP(G35,satellite!$C$2:$D$259,2,FALSE),0)</f>
        <v>0</v>
      </c>
      <c r="R35" s="32" t="s">
        <v>1321</v>
      </c>
      <c r="S35">
        <f>IF(S33="",F21,S33)</f>
        <v>0</v>
      </c>
    </row>
    <row r="36" spans="1:19" ht="15" x14ac:dyDescent="0.25">
      <c r="A36" s="15">
        <v>12</v>
      </c>
      <c r="B36" s="15" t="s">
        <v>192</v>
      </c>
      <c r="E36">
        <v>10</v>
      </c>
      <c r="G36" t="e">
        <f t="shared" si="0"/>
        <v>#N/A</v>
      </c>
      <c r="H36">
        <f>IFERROR(VLOOKUP(G36,satellite!$C$2:$D$259,2,FALSE),0)</f>
        <v>0</v>
      </c>
      <c r="R36" t="s">
        <v>1327</v>
      </c>
      <c r="S36" t="e">
        <f>VLOOKUP(S35,'big site list'!$A$2:B343,2,FALSE)</f>
        <v>#N/A</v>
      </c>
    </row>
    <row r="37" spans="1:19" x14ac:dyDescent="0.35">
      <c r="A37" s="15">
        <v>13</v>
      </c>
      <c r="B37" s="15" t="s">
        <v>172</v>
      </c>
      <c r="E37">
        <v>11</v>
      </c>
      <c r="G37" t="e">
        <f t="shared" si="0"/>
        <v>#N/A</v>
      </c>
      <c r="H37">
        <f>IFERROR(VLOOKUP(G37,satellite!$C$2:$D$259,2,FALSE),0)</f>
        <v>0</v>
      </c>
    </row>
    <row r="38" spans="1:19" x14ac:dyDescent="0.35">
      <c r="A38" s="15">
        <v>14</v>
      </c>
      <c r="B38" s="15" t="s">
        <v>188</v>
      </c>
      <c r="E38">
        <v>12</v>
      </c>
      <c r="G38" t="e">
        <f t="shared" si="0"/>
        <v>#N/A</v>
      </c>
      <c r="H38">
        <f>IFERROR(VLOOKUP(G38,satellite!$C$2:$D$259,2,FALSE),0)</f>
        <v>0</v>
      </c>
    </row>
    <row r="39" spans="1:19" x14ac:dyDescent="0.35">
      <c r="A39" s="15">
        <v>15</v>
      </c>
      <c r="B39" s="15" t="s">
        <v>157</v>
      </c>
      <c r="E39">
        <v>13</v>
      </c>
      <c r="G39" t="e">
        <f t="shared" si="0"/>
        <v>#N/A</v>
      </c>
      <c r="H39">
        <f>IFERROR(VLOOKUP(G39,satellite!$C$2:$D$259,2,FALSE),0)</f>
        <v>0</v>
      </c>
    </row>
    <row r="40" spans="1:19" x14ac:dyDescent="0.35">
      <c r="A40" s="15">
        <v>16</v>
      </c>
      <c r="B40" s="15" t="s">
        <v>637</v>
      </c>
      <c r="E40">
        <v>14</v>
      </c>
      <c r="G40" t="e">
        <f t="shared" si="0"/>
        <v>#N/A</v>
      </c>
      <c r="H40">
        <f>IFERROR(VLOOKUP(G40,satellite!$C$2:$D$259,2,FALSE),0)</f>
        <v>0</v>
      </c>
    </row>
    <row r="41" spans="1:19" x14ac:dyDescent="0.35">
      <c r="A41" s="15">
        <v>17</v>
      </c>
      <c r="B41" s="15" t="s">
        <v>108</v>
      </c>
      <c r="E41">
        <v>15</v>
      </c>
      <c r="G41" t="e">
        <f t="shared" si="0"/>
        <v>#N/A</v>
      </c>
      <c r="H41">
        <f>IFERROR(VLOOKUP(G41,satellite!$C$2:$D$259,2,FALSE),0)</f>
        <v>0</v>
      </c>
    </row>
    <row r="42" spans="1:19" x14ac:dyDescent="0.35">
      <c r="A42" s="15">
        <v>18</v>
      </c>
      <c r="B42" s="15" t="s">
        <v>72</v>
      </c>
      <c r="E42" s="34">
        <v>16</v>
      </c>
      <c r="F42" s="34"/>
      <c r="G42" s="34" t="e">
        <f t="shared" si="0"/>
        <v>#N/A</v>
      </c>
      <c r="H42" s="34" t="e">
        <f ca="1">_xlfn.IFNA(VLOOKUP(G42,satellite!$C$2:$D$258,2,FALSE),0)</f>
        <v>#NAME?</v>
      </c>
      <c r="I42" s="34"/>
      <c r="J42" s="34"/>
      <c r="K42" s="34"/>
      <c r="L42" s="34"/>
    </row>
    <row r="43" spans="1:19" x14ac:dyDescent="0.35">
      <c r="A43" s="15">
        <v>19</v>
      </c>
      <c r="B43" s="15" t="s">
        <v>161</v>
      </c>
    </row>
    <row r="44" spans="1:19" x14ac:dyDescent="0.35">
      <c r="A44" s="15">
        <v>20</v>
      </c>
      <c r="B44" s="15" t="s">
        <v>343</v>
      </c>
    </row>
    <row r="45" spans="1:19" x14ac:dyDescent="0.35">
      <c r="A45" s="15">
        <v>21</v>
      </c>
      <c r="B45" s="15" t="s">
        <v>133</v>
      </c>
    </row>
    <row r="46" spans="1:19" x14ac:dyDescent="0.35">
      <c r="A46" s="15">
        <v>22</v>
      </c>
      <c r="B46" s="15" t="s">
        <v>141</v>
      </c>
    </row>
    <row r="47" spans="1:19" x14ac:dyDescent="0.35">
      <c r="A47" s="15">
        <v>23</v>
      </c>
      <c r="B47" s="15" t="s">
        <v>617</v>
      </c>
    </row>
    <row r="48" spans="1:19" x14ac:dyDescent="0.35">
      <c r="A48" s="15">
        <v>24</v>
      </c>
      <c r="B48" s="15" t="s">
        <v>178</v>
      </c>
    </row>
    <row r="49" spans="1:2" x14ac:dyDescent="0.35">
      <c r="A49" s="15">
        <v>25</v>
      </c>
      <c r="B49" s="15" t="s">
        <v>278</v>
      </c>
    </row>
    <row r="50" spans="1:2" x14ac:dyDescent="0.35">
      <c r="A50" s="15">
        <v>26</v>
      </c>
      <c r="B50" s="15" t="s">
        <v>460</v>
      </c>
    </row>
    <row r="51" spans="1:2" x14ac:dyDescent="0.35">
      <c r="A51" s="15">
        <v>27</v>
      </c>
      <c r="B51" s="15" t="s">
        <v>199</v>
      </c>
    </row>
    <row r="52" spans="1:2" x14ac:dyDescent="0.35">
      <c r="A52" s="15">
        <v>28</v>
      </c>
      <c r="B52" s="15" t="s">
        <v>129</v>
      </c>
    </row>
    <row r="53" spans="1:2" x14ac:dyDescent="0.35">
      <c r="A53" s="15">
        <v>29</v>
      </c>
      <c r="B53" s="15" t="s">
        <v>168</v>
      </c>
    </row>
    <row r="54" spans="1:2" x14ac:dyDescent="0.35">
      <c r="A54" s="15">
        <v>30</v>
      </c>
      <c r="B54" s="15" t="s">
        <v>351</v>
      </c>
    </row>
    <row r="55" spans="1:2" x14ac:dyDescent="0.35">
      <c r="A55" s="15">
        <v>31</v>
      </c>
      <c r="B55" s="15" t="s">
        <v>851</v>
      </c>
    </row>
    <row r="56" spans="1:2" x14ac:dyDescent="0.35">
      <c r="A56" s="15">
        <v>32</v>
      </c>
      <c r="B56" s="15" t="s">
        <v>225</v>
      </c>
    </row>
    <row r="57" spans="1:2" x14ac:dyDescent="0.35">
      <c r="A57" s="15">
        <v>33</v>
      </c>
      <c r="B57" s="15" t="s">
        <v>236</v>
      </c>
    </row>
    <row r="58" spans="1:2" x14ac:dyDescent="0.35">
      <c r="A58" s="15">
        <v>34</v>
      </c>
      <c r="B58" s="15" t="s">
        <v>304</v>
      </c>
    </row>
    <row r="59" spans="1:2" x14ac:dyDescent="0.35">
      <c r="A59" s="15">
        <v>35</v>
      </c>
      <c r="B59" s="15" t="s">
        <v>773</v>
      </c>
    </row>
    <row r="60" spans="1:2" x14ac:dyDescent="0.35">
      <c r="A60" s="15">
        <v>36</v>
      </c>
      <c r="B60" s="15" t="s">
        <v>584</v>
      </c>
    </row>
    <row r="61" spans="1:2" x14ac:dyDescent="0.35">
      <c r="A61" s="15">
        <v>37</v>
      </c>
      <c r="B61" s="15" t="s">
        <v>300</v>
      </c>
    </row>
    <row r="62" spans="1:2" x14ac:dyDescent="0.35">
      <c r="A62" s="15">
        <v>38</v>
      </c>
      <c r="B62" s="15" t="s">
        <v>557</v>
      </c>
    </row>
    <row r="63" spans="1:2" x14ac:dyDescent="0.35">
      <c r="A63" s="15">
        <v>39</v>
      </c>
      <c r="B63" s="15" t="s">
        <v>116</v>
      </c>
    </row>
    <row r="64" spans="1:2" x14ac:dyDescent="0.35">
      <c r="A64" s="15">
        <v>40</v>
      </c>
      <c r="B64" s="15" t="s">
        <v>92</v>
      </c>
    </row>
    <row r="65" spans="1:2" x14ac:dyDescent="0.35">
      <c r="A65" s="15">
        <v>41</v>
      </c>
      <c r="B65" s="15" t="s">
        <v>428</v>
      </c>
    </row>
    <row r="66" spans="1:2" x14ac:dyDescent="0.35">
      <c r="A66" s="15">
        <v>42</v>
      </c>
      <c r="B66" s="15" t="s">
        <v>136</v>
      </c>
    </row>
    <row r="67" spans="1:2" x14ac:dyDescent="0.35">
      <c r="A67" s="15">
        <v>43</v>
      </c>
      <c r="B67" s="15" t="s">
        <v>264</v>
      </c>
    </row>
    <row r="68" spans="1:2" x14ac:dyDescent="0.35">
      <c r="A68" s="15">
        <v>44</v>
      </c>
      <c r="B68" s="15" t="s">
        <v>145</v>
      </c>
    </row>
    <row r="69" spans="1:2" x14ac:dyDescent="0.35">
      <c r="A69" s="15">
        <v>45</v>
      </c>
      <c r="B69" s="15" t="s">
        <v>195</v>
      </c>
    </row>
    <row r="70" spans="1:2" x14ac:dyDescent="0.35">
      <c r="A70" s="15">
        <v>46</v>
      </c>
      <c r="B70" s="15" t="s">
        <v>928</v>
      </c>
    </row>
    <row r="71" spans="1:2" x14ac:dyDescent="0.35">
      <c r="A71" s="15">
        <v>47</v>
      </c>
      <c r="B71" s="15" t="s">
        <v>203</v>
      </c>
    </row>
    <row r="72" spans="1:2" x14ac:dyDescent="0.35">
      <c r="A72" s="15">
        <v>48</v>
      </c>
      <c r="B72" s="15" t="s">
        <v>247</v>
      </c>
    </row>
    <row r="73" spans="1:2" x14ac:dyDescent="0.35">
      <c r="A73" s="15">
        <v>49</v>
      </c>
      <c r="B73" s="15" t="s">
        <v>153</v>
      </c>
    </row>
    <row r="74" spans="1:2" x14ac:dyDescent="0.35">
      <c r="A74" s="15">
        <v>50</v>
      </c>
      <c r="B74" s="15" t="s">
        <v>229</v>
      </c>
    </row>
    <row r="75" spans="1:2" x14ac:dyDescent="0.35">
      <c r="A75" s="15">
        <v>51</v>
      </c>
      <c r="B75" s="15" t="s">
        <v>122</v>
      </c>
    </row>
    <row r="76" spans="1:2" x14ac:dyDescent="0.35">
      <c r="A76" s="15">
        <v>52</v>
      </c>
      <c r="B76" s="15" t="s">
        <v>112</v>
      </c>
    </row>
    <row r="77" spans="1:2" x14ac:dyDescent="0.35">
      <c r="A77" s="15">
        <v>53</v>
      </c>
      <c r="B77" s="15" t="s">
        <v>209</v>
      </c>
    </row>
    <row r="78" spans="1:2" x14ac:dyDescent="0.35">
      <c r="A78" s="15">
        <v>54</v>
      </c>
      <c r="B78" s="15" t="s">
        <v>101</v>
      </c>
    </row>
    <row r="79" spans="1:2" x14ac:dyDescent="0.35">
      <c r="A79" s="15">
        <v>55</v>
      </c>
      <c r="B79" s="15" t="s">
        <v>588</v>
      </c>
    </row>
    <row r="80" spans="1:2" x14ac:dyDescent="0.35">
      <c r="A80" s="15">
        <v>56</v>
      </c>
      <c r="B80" s="15" t="s">
        <v>13</v>
      </c>
    </row>
    <row r="81" spans="1:2" x14ac:dyDescent="0.35">
      <c r="A81" s="15">
        <v>57</v>
      </c>
      <c r="B81" s="15" t="s">
        <v>60</v>
      </c>
    </row>
    <row r="82" spans="1:2" x14ac:dyDescent="0.35">
      <c r="A82" s="15">
        <v>58</v>
      </c>
      <c r="B82" s="15" t="s">
        <v>26</v>
      </c>
    </row>
    <row r="83" spans="1:2" x14ac:dyDescent="0.35">
      <c r="A83" s="15">
        <v>59</v>
      </c>
      <c r="B83" s="15" t="s">
        <v>64</v>
      </c>
    </row>
    <row r="84" spans="1:2" x14ac:dyDescent="0.35">
      <c r="A84" s="15">
        <v>60</v>
      </c>
      <c r="B84" s="15" t="s">
        <v>17</v>
      </c>
    </row>
    <row r="85" spans="1:2" x14ac:dyDescent="0.35">
      <c r="A85" s="15"/>
    </row>
    <row r="86" spans="1:2" x14ac:dyDescent="0.35">
      <c r="A86" s="15"/>
    </row>
    <row r="128" spans="3:4" x14ac:dyDescent="0.35">
      <c r="C128" s="29"/>
      <c r="D128" s="29"/>
    </row>
    <row r="129" spans="3:4" x14ac:dyDescent="0.35">
      <c r="C129" s="29"/>
      <c r="D129" s="29"/>
    </row>
  </sheetData>
  <sortState ref="V28:V34">
    <sortCondition ref="V27"/>
  </sortState>
  <pageMargins left="0.7" right="0.7" top="0.75" bottom="0.75" header="0.3" footer="0.3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2</xdr:col>
                    <xdr:colOff>374650</xdr:colOff>
                    <xdr:row>18</xdr:row>
                    <xdr:rowOff>57150</xdr:rowOff>
                  </from>
                  <to>
                    <xdr:col>5</xdr:col>
                    <xdr:colOff>546100</xdr:colOff>
                    <xdr:row>19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8"/>
  <sheetViews>
    <sheetView workbookViewId="0">
      <selection activeCell="A17" sqref="A17"/>
    </sheetView>
  </sheetViews>
  <sheetFormatPr defaultRowHeight="14.5" x14ac:dyDescent="0.35"/>
  <cols>
    <col min="1" max="1" width="46" bestFit="1" customWidth="1"/>
    <col min="3" max="3" width="46.7265625" customWidth="1"/>
    <col min="5" max="5" width="25.1796875" customWidth="1"/>
    <col min="6" max="6" width="15.81640625" bestFit="1" customWidth="1"/>
    <col min="9" max="9" width="23.81640625" bestFit="1" customWidth="1"/>
    <col min="10" max="10" width="14.54296875" customWidth="1"/>
    <col min="11" max="11" width="11.7265625" customWidth="1"/>
    <col min="12" max="12" width="21.7265625" customWidth="1"/>
  </cols>
  <sheetData>
    <row r="1" spans="1:14" ht="15" x14ac:dyDescent="0.25">
      <c r="A1" s="15" t="s">
        <v>1</v>
      </c>
      <c r="I1" t="s">
        <v>4</v>
      </c>
    </row>
    <row r="2" spans="1:14" ht="15" x14ac:dyDescent="0.25">
      <c r="A2" t="s">
        <v>1307</v>
      </c>
      <c r="L2" t="s">
        <v>5</v>
      </c>
    </row>
    <row r="3" spans="1:14" ht="15" x14ac:dyDescent="0.25">
      <c r="A3" t="s">
        <v>1308</v>
      </c>
      <c r="I3" s="1">
        <v>4892748234</v>
      </c>
      <c r="J3" t="str">
        <f>LEFT(I3,9)</f>
        <v>489274823</v>
      </c>
      <c r="K3">
        <f>MOD(MID(J3,1,1)*10+MID(J3,2,1)*9+MID(J3,3,1)*8+MID(J3,4,1)*7+MID(J3,5,1)*6+MID(J3,6,1)*5+MID(J3,7,1)*4+MID(J3,8,1)*3+MID(J3,9,1)*2,11)</f>
        <v>7</v>
      </c>
      <c r="L3">
        <f>IF(K3=0, 0,IF(K3=1,"N/A",11-K3))</f>
        <v>4</v>
      </c>
      <c r="M3" t="str">
        <f>RIGHT(I3,1)</f>
        <v>4</v>
      </c>
      <c r="N3" t="b">
        <f>AND(L3=VALUE(M3))</f>
        <v>1</v>
      </c>
    </row>
    <row r="4" spans="1:14" ht="15" x14ac:dyDescent="0.25">
      <c r="A4" t="s">
        <v>2</v>
      </c>
    </row>
    <row r="5" spans="1:14" ht="15" x14ac:dyDescent="0.25">
      <c r="A5" t="s">
        <v>1309</v>
      </c>
      <c r="I5" s="10" t="str">
        <f>IF(LEN(I3)=10,"","needs to be 10 digits long")</f>
        <v/>
      </c>
    </row>
    <row r="6" spans="1:14" x14ac:dyDescent="0.35">
      <c r="A6" t="s">
        <v>1310</v>
      </c>
    </row>
    <row r="9" spans="1:14" ht="15.75" thickBot="1" x14ac:dyDescent="0.3">
      <c r="A9" t="s">
        <v>950</v>
      </c>
    </row>
    <row r="10" spans="1:14" ht="15.75" thickBot="1" x14ac:dyDescent="0.3">
      <c r="A10" s="14">
        <f ca="1">TODAY()</f>
        <v>44042</v>
      </c>
    </row>
    <row r="13" spans="1:14" ht="15.75" thickBot="1" x14ac:dyDescent="0.3">
      <c r="A13" t="s">
        <v>952</v>
      </c>
    </row>
    <row r="14" spans="1:14" ht="15.75" thickBot="1" x14ac:dyDescent="0.3">
      <c r="A14" s="16">
        <v>1</v>
      </c>
    </row>
    <row r="15" spans="1:14" ht="15" x14ac:dyDescent="0.25">
      <c r="A15" s="13">
        <f>A14-1</f>
        <v>0</v>
      </c>
    </row>
    <row r="16" spans="1:14" ht="15" x14ac:dyDescent="0.25">
      <c r="A16" s="13">
        <f>VLOOKUP(A$15,Site!$A$2:$D$86,4,FALSE)</f>
        <v>0</v>
      </c>
    </row>
    <row r="17" spans="1:2" ht="15" x14ac:dyDescent="0.25">
      <c r="A17" s="30">
        <f>VLOOKUP(A$15,Site!$A$2:$D$86,2,FALSE)</f>
        <v>0</v>
      </c>
      <c r="B17" t="s">
        <v>1301</v>
      </c>
    </row>
    <row r="18" spans="1:2" ht="15" x14ac:dyDescent="0.25">
      <c r="A18" s="13">
        <f>VLOOKUP(A$15,Site!$A$2:$D$86,3,FALSE)</f>
        <v>0</v>
      </c>
      <c r="B18" t="s">
        <v>1302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workbookViewId="0">
      <selection activeCell="C171" sqref="C171"/>
    </sheetView>
  </sheetViews>
  <sheetFormatPr defaultRowHeight="14.5" x14ac:dyDescent="0.35"/>
  <cols>
    <col min="1" max="1" width="4" bestFit="1" customWidth="1"/>
    <col min="2" max="2" width="13.453125" bestFit="1" customWidth="1"/>
    <col min="3" max="3" width="14" bestFit="1" customWidth="1"/>
    <col min="4" max="4" width="89.7265625" bestFit="1" customWidth="1"/>
    <col min="5" max="5" width="43.7265625" bestFit="1" customWidth="1"/>
    <col min="6" max="6" width="40.1796875" bestFit="1" customWidth="1"/>
    <col min="8" max="8" width="16" bestFit="1" customWidth="1"/>
  </cols>
  <sheetData>
    <row r="1" spans="1:8" s="15" customFormat="1" ht="15" x14ac:dyDescent="0.25">
      <c r="A1" s="15" t="s">
        <v>0</v>
      </c>
      <c r="B1" s="15" t="s">
        <v>6</v>
      </c>
      <c r="C1" s="15" t="s">
        <v>7</v>
      </c>
      <c r="D1" s="15" t="s">
        <v>1300</v>
      </c>
      <c r="E1" s="15" t="s">
        <v>8</v>
      </c>
      <c r="F1" s="15" t="s">
        <v>9</v>
      </c>
      <c r="G1" s="15" t="s">
        <v>11</v>
      </c>
      <c r="H1" s="15" t="s">
        <v>12</v>
      </c>
    </row>
    <row r="2" spans="1:8" ht="15" x14ac:dyDescent="0.25">
      <c r="A2">
        <v>1</v>
      </c>
      <c r="B2" t="s">
        <v>68</v>
      </c>
      <c r="C2" t="s">
        <v>69</v>
      </c>
      <c r="D2" t="s">
        <v>972</v>
      </c>
      <c r="E2" t="s">
        <v>70</v>
      </c>
      <c r="F2" t="s">
        <v>71</v>
      </c>
      <c r="G2" t="s">
        <v>23</v>
      </c>
      <c r="H2" t="s">
        <v>54</v>
      </c>
    </row>
    <row r="3" spans="1:8" ht="15" x14ac:dyDescent="0.25">
      <c r="A3">
        <v>2</v>
      </c>
      <c r="B3" t="s">
        <v>104</v>
      </c>
      <c r="C3" t="s">
        <v>105</v>
      </c>
      <c r="D3" t="s">
        <v>985</v>
      </c>
      <c r="E3" t="s">
        <v>106</v>
      </c>
      <c r="F3" t="s">
        <v>107</v>
      </c>
      <c r="G3" t="s">
        <v>23</v>
      </c>
    </row>
    <row r="4" spans="1:8" ht="15" x14ac:dyDescent="0.25">
      <c r="A4">
        <v>3</v>
      </c>
      <c r="B4" t="s">
        <v>125</v>
      </c>
      <c r="C4" t="s">
        <v>126</v>
      </c>
      <c r="D4" t="s">
        <v>991</v>
      </c>
      <c r="E4" t="s">
        <v>127</v>
      </c>
      <c r="F4" t="s">
        <v>128</v>
      </c>
      <c r="G4" t="s">
        <v>23</v>
      </c>
      <c r="H4" t="s">
        <v>32</v>
      </c>
    </row>
    <row r="5" spans="1:8" ht="15" x14ac:dyDescent="0.25">
      <c r="A5">
        <v>4</v>
      </c>
      <c r="B5" t="s">
        <v>125</v>
      </c>
      <c r="C5" t="s">
        <v>335</v>
      </c>
      <c r="D5" t="s">
        <v>1056</v>
      </c>
      <c r="E5" t="s">
        <v>336</v>
      </c>
      <c r="F5" t="s">
        <v>337</v>
      </c>
      <c r="G5" t="s">
        <v>23</v>
      </c>
      <c r="H5" t="s">
        <v>32</v>
      </c>
    </row>
    <row r="6" spans="1:8" ht="15" x14ac:dyDescent="0.25">
      <c r="A6">
        <v>5</v>
      </c>
      <c r="B6" t="s">
        <v>125</v>
      </c>
      <c r="C6" t="s">
        <v>222</v>
      </c>
      <c r="D6" t="s">
        <v>1019</v>
      </c>
      <c r="E6" t="s">
        <v>223</v>
      </c>
      <c r="F6" t="s">
        <v>224</v>
      </c>
      <c r="G6" t="s">
        <v>23</v>
      </c>
      <c r="H6" t="s">
        <v>32</v>
      </c>
    </row>
    <row r="7" spans="1:8" ht="15" x14ac:dyDescent="0.25">
      <c r="A7">
        <v>6</v>
      </c>
      <c r="B7" t="s">
        <v>125</v>
      </c>
      <c r="C7" t="s">
        <v>398</v>
      </c>
      <c r="D7" t="s">
        <v>1079</v>
      </c>
      <c r="E7" t="s">
        <v>399</v>
      </c>
      <c r="F7" t="s">
        <v>400</v>
      </c>
      <c r="G7" t="s">
        <v>23</v>
      </c>
      <c r="H7" t="s">
        <v>32</v>
      </c>
    </row>
    <row r="8" spans="1:8" ht="15" x14ac:dyDescent="0.25">
      <c r="A8">
        <v>7</v>
      </c>
      <c r="B8" t="s">
        <v>125</v>
      </c>
      <c r="C8" t="s">
        <v>537</v>
      </c>
      <c r="D8" t="s">
        <v>1134</v>
      </c>
      <c r="E8" t="s">
        <v>538</v>
      </c>
      <c r="F8" t="s">
        <v>539</v>
      </c>
      <c r="G8" t="s">
        <v>23</v>
      </c>
      <c r="H8" t="s">
        <v>32</v>
      </c>
    </row>
    <row r="9" spans="1:8" ht="15" x14ac:dyDescent="0.25">
      <c r="A9">
        <v>8</v>
      </c>
      <c r="B9" t="s">
        <v>125</v>
      </c>
      <c r="C9" t="s">
        <v>735</v>
      </c>
      <c r="D9" t="s">
        <v>1215</v>
      </c>
      <c r="E9" t="s">
        <v>736</v>
      </c>
      <c r="F9" t="s">
        <v>737</v>
      </c>
      <c r="G9" t="s">
        <v>23</v>
      </c>
      <c r="H9" t="s">
        <v>32</v>
      </c>
    </row>
    <row r="10" spans="1:8" ht="15" x14ac:dyDescent="0.25">
      <c r="A10">
        <v>9</v>
      </c>
      <c r="B10" t="s">
        <v>125</v>
      </c>
      <c r="C10" t="s">
        <v>753</v>
      </c>
      <c r="D10" t="s">
        <v>1222</v>
      </c>
      <c r="E10" t="s">
        <v>751</v>
      </c>
      <c r="F10" t="s">
        <v>754</v>
      </c>
      <c r="G10" t="s">
        <v>23</v>
      </c>
      <c r="H10" t="s">
        <v>32</v>
      </c>
    </row>
    <row r="11" spans="1:8" ht="15" x14ac:dyDescent="0.25">
      <c r="A11">
        <v>10</v>
      </c>
      <c r="B11" t="s">
        <v>125</v>
      </c>
      <c r="C11" t="s">
        <v>750</v>
      </c>
      <c r="D11" t="s">
        <v>1221</v>
      </c>
      <c r="E11" t="s">
        <v>751</v>
      </c>
      <c r="F11" t="s">
        <v>752</v>
      </c>
      <c r="G11" t="s">
        <v>23</v>
      </c>
      <c r="H11" t="s">
        <v>32</v>
      </c>
    </row>
    <row r="12" spans="1:8" ht="15" x14ac:dyDescent="0.25">
      <c r="A12">
        <v>11</v>
      </c>
      <c r="B12" t="s">
        <v>125</v>
      </c>
      <c r="C12" t="s">
        <v>947</v>
      </c>
      <c r="D12" t="s">
        <v>1299</v>
      </c>
      <c r="E12" t="s">
        <v>948</v>
      </c>
      <c r="F12" t="s">
        <v>948</v>
      </c>
      <c r="G12" t="s">
        <v>23</v>
      </c>
      <c r="H12" t="s">
        <v>32</v>
      </c>
    </row>
    <row r="13" spans="1:8" ht="15" x14ac:dyDescent="0.25">
      <c r="A13">
        <v>12</v>
      </c>
      <c r="B13" t="s">
        <v>149</v>
      </c>
      <c r="C13" t="s">
        <v>150</v>
      </c>
      <c r="D13" t="s">
        <v>998</v>
      </c>
      <c r="E13" t="s">
        <v>151</v>
      </c>
      <c r="F13" t="s">
        <v>152</v>
      </c>
      <c r="G13" t="s">
        <v>23</v>
      </c>
      <c r="H13" t="s">
        <v>32</v>
      </c>
    </row>
    <row r="14" spans="1:8" ht="15" x14ac:dyDescent="0.25">
      <c r="A14">
        <v>13</v>
      </c>
      <c r="B14" t="s">
        <v>149</v>
      </c>
      <c r="C14" t="s">
        <v>793</v>
      </c>
      <c r="D14" t="s">
        <v>1237</v>
      </c>
      <c r="E14" t="s">
        <v>794</v>
      </c>
      <c r="F14" t="s">
        <v>795</v>
      </c>
      <c r="G14" t="s">
        <v>23</v>
      </c>
      <c r="H14" t="s">
        <v>32</v>
      </c>
    </row>
    <row r="15" spans="1:8" ht="15" x14ac:dyDescent="0.25">
      <c r="A15">
        <v>14</v>
      </c>
      <c r="B15" t="s">
        <v>149</v>
      </c>
      <c r="C15" t="s">
        <v>487</v>
      </c>
      <c r="D15" t="s">
        <v>1114</v>
      </c>
      <c r="E15" t="s">
        <v>488</v>
      </c>
      <c r="F15" t="s">
        <v>489</v>
      </c>
      <c r="G15" t="s">
        <v>23</v>
      </c>
      <c r="H15" t="s">
        <v>32</v>
      </c>
    </row>
    <row r="16" spans="1:8" ht="15" x14ac:dyDescent="0.25">
      <c r="A16">
        <v>15</v>
      </c>
      <c r="B16" t="s">
        <v>149</v>
      </c>
      <c r="C16" t="s">
        <v>719</v>
      </c>
      <c r="D16" t="s">
        <v>1208</v>
      </c>
      <c r="E16" t="s">
        <v>720</v>
      </c>
      <c r="F16" t="s">
        <v>721</v>
      </c>
      <c r="G16" t="s">
        <v>23</v>
      </c>
      <c r="H16" t="s">
        <v>32</v>
      </c>
    </row>
    <row r="17" spans="1:8" ht="15" x14ac:dyDescent="0.25">
      <c r="A17">
        <v>16</v>
      </c>
      <c r="B17" t="s">
        <v>297</v>
      </c>
      <c r="C17" t="s">
        <v>298</v>
      </c>
      <c r="D17" t="s">
        <v>1042</v>
      </c>
      <c r="E17" t="s">
        <v>295</v>
      </c>
      <c r="F17" t="s">
        <v>299</v>
      </c>
      <c r="G17" t="s">
        <v>23</v>
      </c>
      <c r="H17" t="s">
        <v>32</v>
      </c>
    </row>
    <row r="18" spans="1:8" ht="15" x14ac:dyDescent="0.25">
      <c r="A18">
        <v>17</v>
      </c>
      <c r="B18" t="s">
        <v>297</v>
      </c>
      <c r="C18" t="s">
        <v>338</v>
      </c>
      <c r="D18" t="s">
        <v>1057</v>
      </c>
      <c r="E18" t="s">
        <v>339</v>
      </c>
      <c r="F18" t="s">
        <v>339</v>
      </c>
      <c r="G18" t="s">
        <v>23</v>
      </c>
      <c r="H18" t="s">
        <v>32</v>
      </c>
    </row>
    <row r="19" spans="1:8" ht="15" x14ac:dyDescent="0.25">
      <c r="A19">
        <v>18</v>
      </c>
      <c r="B19" t="s">
        <v>297</v>
      </c>
      <c r="C19" t="s">
        <v>340</v>
      </c>
      <c r="D19" t="s">
        <v>1058</v>
      </c>
      <c r="E19" t="s">
        <v>341</v>
      </c>
      <c r="F19" t="s">
        <v>342</v>
      </c>
      <c r="G19" t="s">
        <v>23</v>
      </c>
      <c r="H19" t="s">
        <v>32</v>
      </c>
    </row>
    <row r="20" spans="1:8" ht="15" x14ac:dyDescent="0.25">
      <c r="A20">
        <v>19</v>
      </c>
      <c r="B20" t="s">
        <v>297</v>
      </c>
      <c r="C20" t="s">
        <v>452</v>
      </c>
      <c r="D20" t="s">
        <v>1100</v>
      </c>
      <c r="E20" t="s">
        <v>450</v>
      </c>
      <c r="F20" t="s">
        <v>451</v>
      </c>
      <c r="G20" t="s">
        <v>23</v>
      </c>
      <c r="H20" t="s">
        <v>32</v>
      </c>
    </row>
    <row r="21" spans="1:8" x14ac:dyDescent="0.35">
      <c r="A21">
        <v>20</v>
      </c>
      <c r="B21" t="s">
        <v>297</v>
      </c>
      <c r="C21" t="s">
        <v>591</v>
      </c>
      <c r="D21" t="s">
        <v>1154</v>
      </c>
      <c r="E21" t="s">
        <v>592</v>
      </c>
      <c r="F21" t="s">
        <v>593</v>
      </c>
      <c r="G21" t="s">
        <v>23</v>
      </c>
      <c r="H21" t="s">
        <v>32</v>
      </c>
    </row>
    <row r="22" spans="1:8" x14ac:dyDescent="0.35">
      <c r="A22">
        <v>21</v>
      </c>
      <c r="B22" t="s">
        <v>297</v>
      </c>
      <c r="C22" t="s">
        <v>775</v>
      </c>
      <c r="D22" t="s">
        <v>1230</v>
      </c>
      <c r="E22" t="s">
        <v>776</v>
      </c>
      <c r="F22" t="s">
        <v>777</v>
      </c>
      <c r="G22" t="s">
        <v>23</v>
      </c>
      <c r="H22" t="s">
        <v>32</v>
      </c>
    </row>
    <row r="23" spans="1:8" x14ac:dyDescent="0.35">
      <c r="A23">
        <v>22</v>
      </c>
      <c r="B23" t="s">
        <v>297</v>
      </c>
      <c r="C23" t="s">
        <v>500</v>
      </c>
      <c r="D23" t="s">
        <v>1119</v>
      </c>
      <c r="E23" t="s">
        <v>501</v>
      </c>
      <c r="F23" t="s">
        <v>502</v>
      </c>
      <c r="G23" t="s">
        <v>23</v>
      </c>
      <c r="H23" t="s">
        <v>32</v>
      </c>
    </row>
    <row r="24" spans="1:8" x14ac:dyDescent="0.35">
      <c r="A24">
        <v>23</v>
      </c>
      <c r="B24" t="s">
        <v>297</v>
      </c>
      <c r="C24" t="s">
        <v>854</v>
      </c>
      <c r="D24" t="s">
        <v>1263</v>
      </c>
      <c r="E24" t="s">
        <v>855</v>
      </c>
      <c r="F24" t="s">
        <v>856</v>
      </c>
      <c r="G24" t="s">
        <v>23</v>
      </c>
      <c r="H24" t="s">
        <v>32</v>
      </c>
    </row>
    <row r="25" spans="1:8" x14ac:dyDescent="0.35">
      <c r="A25">
        <v>24</v>
      </c>
      <c r="B25" t="s">
        <v>322</v>
      </c>
      <c r="C25" t="s">
        <v>629</v>
      </c>
      <c r="D25" t="s">
        <v>1170</v>
      </c>
      <c r="E25" t="s">
        <v>630</v>
      </c>
      <c r="F25" t="s">
        <v>631</v>
      </c>
      <c r="G25" t="s">
        <v>23</v>
      </c>
      <c r="H25" t="s">
        <v>32</v>
      </c>
    </row>
    <row r="26" spans="1:8" x14ac:dyDescent="0.35">
      <c r="A26">
        <v>25</v>
      </c>
      <c r="B26" t="s">
        <v>322</v>
      </c>
      <c r="C26" t="s">
        <v>575</v>
      </c>
      <c r="D26" t="s">
        <v>1149</v>
      </c>
      <c r="E26" t="s">
        <v>576</v>
      </c>
      <c r="F26" t="s">
        <v>577</v>
      </c>
      <c r="G26" t="s">
        <v>23</v>
      </c>
      <c r="H26" t="s">
        <v>32</v>
      </c>
    </row>
    <row r="27" spans="1:8" x14ac:dyDescent="0.35">
      <c r="A27">
        <v>26</v>
      </c>
      <c r="B27" t="s">
        <v>322</v>
      </c>
      <c r="C27" t="s">
        <v>925</v>
      </c>
      <c r="D27" t="s">
        <v>1289</v>
      </c>
      <c r="E27" t="s">
        <v>921</v>
      </c>
      <c r="F27" t="s">
        <v>926</v>
      </c>
      <c r="G27" t="s">
        <v>23</v>
      </c>
      <c r="H27" t="s">
        <v>32</v>
      </c>
    </row>
    <row r="28" spans="1:8" x14ac:dyDescent="0.35">
      <c r="A28">
        <v>27</v>
      </c>
      <c r="B28" t="s">
        <v>120</v>
      </c>
      <c r="C28" t="s">
        <v>288</v>
      </c>
      <c r="D28" t="s">
        <v>1039</v>
      </c>
      <c r="E28" t="s">
        <v>289</v>
      </c>
      <c r="F28" t="s">
        <v>290</v>
      </c>
      <c r="G28" t="s">
        <v>23</v>
      </c>
      <c r="H28" t="s">
        <v>32</v>
      </c>
    </row>
    <row r="29" spans="1:8" x14ac:dyDescent="0.35">
      <c r="A29">
        <v>28</v>
      </c>
      <c r="B29" t="s">
        <v>120</v>
      </c>
      <c r="C29" t="s">
        <v>270</v>
      </c>
      <c r="D29" t="s">
        <v>1033</v>
      </c>
      <c r="E29" t="s">
        <v>271</v>
      </c>
      <c r="F29" t="s">
        <v>272</v>
      </c>
      <c r="G29" t="s">
        <v>23</v>
      </c>
      <c r="H29" t="s">
        <v>32</v>
      </c>
    </row>
    <row r="30" spans="1:8" x14ac:dyDescent="0.35">
      <c r="A30">
        <v>29</v>
      </c>
      <c r="B30" t="s">
        <v>96</v>
      </c>
      <c r="C30" t="s">
        <v>375</v>
      </c>
      <c r="D30" t="s">
        <v>1071</v>
      </c>
      <c r="E30" t="s">
        <v>376</v>
      </c>
      <c r="F30" t="s">
        <v>377</v>
      </c>
      <c r="G30" t="s">
        <v>23</v>
      </c>
      <c r="H30" t="s">
        <v>32</v>
      </c>
    </row>
    <row r="31" spans="1:8" x14ac:dyDescent="0.35">
      <c r="A31">
        <v>30</v>
      </c>
      <c r="B31" t="s">
        <v>96</v>
      </c>
      <c r="C31" t="s">
        <v>673</v>
      </c>
      <c r="D31" t="s">
        <v>1192</v>
      </c>
      <c r="E31" t="s">
        <v>674</v>
      </c>
      <c r="F31" t="s">
        <v>675</v>
      </c>
      <c r="G31" t="s">
        <v>23</v>
      </c>
      <c r="H31" t="s">
        <v>32</v>
      </c>
    </row>
    <row r="32" spans="1:8" x14ac:dyDescent="0.35">
      <c r="A32">
        <v>31</v>
      </c>
      <c r="B32" t="s">
        <v>96</v>
      </c>
      <c r="C32" t="s">
        <v>97</v>
      </c>
      <c r="D32" t="s">
        <v>982</v>
      </c>
      <c r="E32" t="s">
        <v>98</v>
      </c>
      <c r="F32" t="s">
        <v>99</v>
      </c>
      <c r="G32" t="s">
        <v>23</v>
      </c>
      <c r="H32" t="s">
        <v>32</v>
      </c>
    </row>
    <row r="33" spans="1:8" x14ac:dyDescent="0.35">
      <c r="A33">
        <v>32</v>
      </c>
      <c r="B33" t="s">
        <v>309</v>
      </c>
      <c r="C33" t="s">
        <v>310</v>
      </c>
      <c r="D33" t="s">
        <v>1046</v>
      </c>
      <c r="E33" t="s">
        <v>311</v>
      </c>
      <c r="F33" t="s">
        <v>312</v>
      </c>
      <c r="G33" t="s">
        <v>23</v>
      </c>
      <c r="H33" t="s">
        <v>32</v>
      </c>
    </row>
    <row r="34" spans="1:8" x14ac:dyDescent="0.35">
      <c r="A34">
        <v>33</v>
      </c>
      <c r="B34" t="s">
        <v>309</v>
      </c>
      <c r="C34" t="s">
        <v>540</v>
      </c>
      <c r="D34" t="s">
        <v>1135</v>
      </c>
      <c r="E34" t="s">
        <v>541</v>
      </c>
      <c r="F34" t="s">
        <v>542</v>
      </c>
      <c r="G34" t="s">
        <v>23</v>
      </c>
      <c r="H34" t="s">
        <v>32</v>
      </c>
    </row>
    <row r="35" spans="1:8" x14ac:dyDescent="0.35">
      <c r="A35">
        <v>34</v>
      </c>
      <c r="B35" t="s">
        <v>309</v>
      </c>
      <c r="C35" t="s">
        <v>829</v>
      </c>
      <c r="D35" t="s">
        <v>1252</v>
      </c>
      <c r="E35" t="s">
        <v>830</v>
      </c>
      <c r="F35" t="s">
        <v>831</v>
      </c>
      <c r="G35" t="s">
        <v>23</v>
      </c>
      <c r="H35" t="s">
        <v>32</v>
      </c>
    </row>
    <row r="36" spans="1:8" x14ac:dyDescent="0.35">
      <c r="A36">
        <v>35</v>
      </c>
      <c r="B36" t="s">
        <v>240</v>
      </c>
      <c r="C36" t="s">
        <v>415</v>
      </c>
      <c r="D36" t="s">
        <v>1086</v>
      </c>
      <c r="E36" t="s">
        <v>416</v>
      </c>
      <c r="F36" t="s">
        <v>417</v>
      </c>
      <c r="G36" t="s">
        <v>23</v>
      </c>
      <c r="H36" t="s">
        <v>32</v>
      </c>
    </row>
    <row r="37" spans="1:8" x14ac:dyDescent="0.35">
      <c r="A37">
        <v>36</v>
      </c>
      <c r="B37" t="s">
        <v>240</v>
      </c>
      <c r="C37" t="s">
        <v>241</v>
      </c>
      <c r="D37" t="s">
        <v>1024</v>
      </c>
      <c r="E37" t="s">
        <v>242</v>
      </c>
      <c r="F37" t="s">
        <v>242</v>
      </c>
      <c r="G37" t="s">
        <v>23</v>
      </c>
      <c r="H37" t="s">
        <v>32</v>
      </c>
    </row>
    <row r="38" spans="1:8" x14ac:dyDescent="0.35">
      <c r="A38">
        <v>37</v>
      </c>
      <c r="B38" t="s">
        <v>240</v>
      </c>
      <c r="C38" t="s">
        <v>467</v>
      </c>
      <c r="D38" t="s">
        <v>1106</v>
      </c>
      <c r="E38" t="s">
        <v>468</v>
      </c>
      <c r="F38" t="s">
        <v>468</v>
      </c>
      <c r="G38" t="s">
        <v>23</v>
      </c>
    </row>
    <row r="39" spans="1:8" x14ac:dyDescent="0.35">
      <c r="A39">
        <v>38</v>
      </c>
      <c r="B39" t="s">
        <v>240</v>
      </c>
      <c r="C39" t="s">
        <v>608</v>
      </c>
      <c r="D39" t="s">
        <v>1162</v>
      </c>
      <c r="E39" t="s">
        <v>609</v>
      </c>
      <c r="F39" t="s">
        <v>609</v>
      </c>
      <c r="G39" t="s">
        <v>23</v>
      </c>
      <c r="H39" t="s">
        <v>32</v>
      </c>
    </row>
    <row r="40" spans="1:8" x14ac:dyDescent="0.35">
      <c r="A40">
        <v>39</v>
      </c>
      <c r="B40" t="s">
        <v>240</v>
      </c>
      <c r="C40" t="s">
        <v>440</v>
      </c>
      <c r="D40" t="s">
        <v>1097</v>
      </c>
      <c r="E40" t="s">
        <v>441</v>
      </c>
      <c r="F40" t="s">
        <v>442</v>
      </c>
      <c r="G40" t="s">
        <v>23</v>
      </c>
      <c r="H40" t="s">
        <v>32</v>
      </c>
    </row>
    <row r="41" spans="1:8" x14ac:dyDescent="0.35">
      <c r="A41">
        <v>40</v>
      </c>
      <c r="B41" t="s">
        <v>139</v>
      </c>
      <c r="C41" t="s">
        <v>561</v>
      </c>
      <c r="D41" t="s">
        <v>1144</v>
      </c>
      <c r="E41" t="s">
        <v>562</v>
      </c>
      <c r="F41" t="s">
        <v>563</v>
      </c>
      <c r="G41" t="s">
        <v>23</v>
      </c>
      <c r="H41" t="s">
        <v>32</v>
      </c>
    </row>
    <row r="42" spans="1:8" x14ac:dyDescent="0.35">
      <c r="A42">
        <v>41</v>
      </c>
      <c r="B42" t="s">
        <v>192</v>
      </c>
      <c r="C42" t="s">
        <v>656</v>
      </c>
      <c r="D42" t="s">
        <v>1184</v>
      </c>
      <c r="E42" t="s">
        <v>657</v>
      </c>
      <c r="F42" t="s">
        <v>658</v>
      </c>
      <c r="G42" t="s">
        <v>23</v>
      </c>
      <c r="H42" t="s">
        <v>32</v>
      </c>
    </row>
    <row r="43" spans="1:8" x14ac:dyDescent="0.35">
      <c r="A43">
        <v>42</v>
      </c>
      <c r="B43" t="s">
        <v>192</v>
      </c>
      <c r="C43" t="s">
        <v>193</v>
      </c>
      <c r="D43" t="s">
        <v>1010</v>
      </c>
      <c r="E43" t="s">
        <v>194</v>
      </c>
      <c r="F43" t="s">
        <v>194</v>
      </c>
      <c r="G43" t="s">
        <v>23</v>
      </c>
      <c r="H43" t="s">
        <v>32</v>
      </c>
    </row>
    <row r="44" spans="1:8" x14ac:dyDescent="0.35">
      <c r="A44">
        <v>43</v>
      </c>
      <c r="B44" t="s">
        <v>192</v>
      </c>
      <c r="C44" t="s">
        <v>285</v>
      </c>
      <c r="D44" t="s">
        <v>1038</v>
      </c>
      <c r="E44" t="s">
        <v>286</v>
      </c>
      <c r="F44" t="s">
        <v>287</v>
      </c>
      <c r="G44" t="s">
        <v>23</v>
      </c>
      <c r="H44" t="s">
        <v>32</v>
      </c>
    </row>
    <row r="45" spans="1:8" x14ac:dyDescent="0.35">
      <c r="A45">
        <v>44</v>
      </c>
      <c r="B45" t="s">
        <v>192</v>
      </c>
      <c r="C45" t="s">
        <v>453</v>
      </c>
      <c r="D45" t="s">
        <v>1101</v>
      </c>
      <c r="E45" t="s">
        <v>454</v>
      </c>
      <c r="F45" t="s">
        <v>455</v>
      </c>
      <c r="G45" t="s">
        <v>23</v>
      </c>
      <c r="H45" t="s">
        <v>32</v>
      </c>
    </row>
    <row r="46" spans="1:8" x14ac:dyDescent="0.35">
      <c r="A46">
        <v>45</v>
      </c>
      <c r="B46" t="s">
        <v>192</v>
      </c>
      <c r="C46" t="s">
        <v>348</v>
      </c>
      <c r="D46" t="s">
        <v>1061</v>
      </c>
      <c r="E46" t="s">
        <v>349</v>
      </c>
      <c r="F46" t="s">
        <v>350</v>
      </c>
      <c r="G46" t="s">
        <v>23</v>
      </c>
      <c r="H46" t="s">
        <v>32</v>
      </c>
    </row>
    <row r="47" spans="1:8" x14ac:dyDescent="0.35">
      <c r="A47">
        <v>46</v>
      </c>
      <c r="B47" t="s">
        <v>192</v>
      </c>
      <c r="C47" t="s">
        <v>522</v>
      </c>
      <c r="D47" t="s">
        <v>1127</v>
      </c>
      <c r="E47" t="s">
        <v>520</v>
      </c>
      <c r="F47" t="s">
        <v>523</v>
      </c>
      <c r="G47" t="s">
        <v>23</v>
      </c>
      <c r="H47" t="s">
        <v>32</v>
      </c>
    </row>
    <row r="48" spans="1:8" x14ac:dyDescent="0.35">
      <c r="A48">
        <v>47</v>
      </c>
      <c r="B48" t="s">
        <v>192</v>
      </c>
      <c r="C48" t="s">
        <v>885</v>
      </c>
      <c r="D48" t="s">
        <v>1274</v>
      </c>
      <c r="E48" t="s">
        <v>886</v>
      </c>
      <c r="F48" t="s">
        <v>887</v>
      </c>
      <c r="G48" t="s">
        <v>23</v>
      </c>
      <c r="H48" t="s">
        <v>32</v>
      </c>
    </row>
    <row r="49" spans="1:8" x14ac:dyDescent="0.35">
      <c r="A49">
        <v>48</v>
      </c>
      <c r="B49" t="s">
        <v>192</v>
      </c>
      <c r="C49" t="s">
        <v>923</v>
      </c>
      <c r="D49" t="s">
        <v>1288</v>
      </c>
      <c r="E49" t="s">
        <v>921</v>
      </c>
      <c r="F49" t="s">
        <v>924</v>
      </c>
      <c r="G49" t="s">
        <v>23</v>
      </c>
      <c r="H49" t="s">
        <v>32</v>
      </c>
    </row>
    <row r="50" spans="1:8" x14ac:dyDescent="0.35">
      <c r="A50">
        <v>49</v>
      </c>
      <c r="B50" t="s">
        <v>172</v>
      </c>
      <c r="C50" t="s">
        <v>173</v>
      </c>
      <c r="D50" t="s">
        <v>1004</v>
      </c>
      <c r="E50" t="s">
        <v>170</v>
      </c>
      <c r="F50" t="s">
        <v>174</v>
      </c>
      <c r="G50" t="s">
        <v>23</v>
      </c>
      <c r="H50" t="s">
        <v>32</v>
      </c>
    </row>
    <row r="51" spans="1:8" x14ac:dyDescent="0.35">
      <c r="A51">
        <v>50</v>
      </c>
      <c r="B51" t="s">
        <v>172</v>
      </c>
      <c r="C51" t="s">
        <v>857</v>
      </c>
      <c r="D51" t="s">
        <v>1264</v>
      </c>
      <c r="E51" t="s">
        <v>858</v>
      </c>
      <c r="F51" t="s">
        <v>859</v>
      </c>
      <c r="G51" t="s">
        <v>23</v>
      </c>
      <c r="H51" t="s">
        <v>32</v>
      </c>
    </row>
    <row r="52" spans="1:8" x14ac:dyDescent="0.35">
      <c r="A52">
        <v>51</v>
      </c>
      <c r="B52" t="s">
        <v>188</v>
      </c>
      <c r="C52" t="s">
        <v>189</v>
      </c>
      <c r="D52" t="s">
        <v>1009</v>
      </c>
      <c r="E52" t="s">
        <v>190</v>
      </c>
      <c r="F52" t="s">
        <v>191</v>
      </c>
      <c r="G52" t="s">
        <v>23</v>
      </c>
      <c r="H52" t="s">
        <v>32</v>
      </c>
    </row>
    <row r="53" spans="1:8" x14ac:dyDescent="0.35">
      <c r="A53">
        <v>52</v>
      </c>
      <c r="B53" t="s">
        <v>188</v>
      </c>
      <c r="C53" t="s">
        <v>317</v>
      </c>
      <c r="D53" t="s">
        <v>1049</v>
      </c>
      <c r="E53" t="s">
        <v>318</v>
      </c>
      <c r="F53" t="s">
        <v>319</v>
      </c>
      <c r="G53" t="s">
        <v>23</v>
      </c>
      <c r="H53" t="s">
        <v>32</v>
      </c>
    </row>
    <row r="54" spans="1:8" x14ac:dyDescent="0.35">
      <c r="A54">
        <v>53</v>
      </c>
      <c r="B54" t="s">
        <v>188</v>
      </c>
      <c r="C54" t="s">
        <v>676</v>
      </c>
      <c r="D54" t="s">
        <v>1193</v>
      </c>
      <c r="E54" t="s">
        <v>677</v>
      </c>
      <c r="F54" t="s">
        <v>678</v>
      </c>
      <c r="G54" t="s">
        <v>23</v>
      </c>
      <c r="H54" t="s">
        <v>32</v>
      </c>
    </row>
    <row r="55" spans="1:8" x14ac:dyDescent="0.35">
      <c r="A55">
        <v>54</v>
      </c>
      <c r="B55" t="s">
        <v>157</v>
      </c>
      <c r="C55" t="s">
        <v>158</v>
      </c>
      <c r="D55" t="s">
        <v>1000</v>
      </c>
      <c r="E55" t="s">
        <v>159</v>
      </c>
      <c r="F55" t="s">
        <v>160</v>
      </c>
      <c r="G55" t="s">
        <v>23</v>
      </c>
      <c r="H55" t="s">
        <v>32</v>
      </c>
    </row>
    <row r="56" spans="1:8" x14ac:dyDescent="0.35">
      <c r="A56">
        <v>55</v>
      </c>
      <c r="B56" t="s">
        <v>157</v>
      </c>
      <c r="C56" t="s">
        <v>185</v>
      </c>
      <c r="D56" t="s">
        <v>1008</v>
      </c>
      <c r="E56" t="s">
        <v>186</v>
      </c>
      <c r="F56" t="s">
        <v>187</v>
      </c>
      <c r="G56" t="s">
        <v>23</v>
      </c>
      <c r="H56" t="s">
        <v>32</v>
      </c>
    </row>
    <row r="57" spans="1:8" x14ac:dyDescent="0.35">
      <c r="A57">
        <v>56</v>
      </c>
      <c r="B57" t="s">
        <v>157</v>
      </c>
      <c r="C57" t="s">
        <v>282</v>
      </c>
      <c r="D57" t="s">
        <v>1037</v>
      </c>
      <c r="E57" t="s">
        <v>283</v>
      </c>
      <c r="F57" t="s">
        <v>284</v>
      </c>
      <c r="G57" t="s">
        <v>23</v>
      </c>
      <c r="H57" t="s">
        <v>32</v>
      </c>
    </row>
    <row r="58" spans="1:8" x14ac:dyDescent="0.35">
      <c r="A58">
        <v>57</v>
      </c>
      <c r="B58" t="s">
        <v>157</v>
      </c>
      <c r="C58" t="s">
        <v>356</v>
      </c>
      <c r="D58" t="s">
        <v>1064</v>
      </c>
      <c r="E58" t="s">
        <v>357</v>
      </c>
      <c r="F58" t="s">
        <v>358</v>
      </c>
      <c r="G58" t="s">
        <v>23</v>
      </c>
      <c r="H58" t="s">
        <v>32</v>
      </c>
    </row>
    <row r="59" spans="1:8" x14ac:dyDescent="0.35">
      <c r="A59">
        <v>58</v>
      </c>
      <c r="B59" t="s">
        <v>157</v>
      </c>
      <c r="C59" t="s">
        <v>425</v>
      </c>
      <c r="D59" t="s">
        <v>1091</v>
      </c>
      <c r="E59" t="s">
        <v>426</v>
      </c>
      <c r="F59" t="s">
        <v>427</v>
      </c>
      <c r="G59" t="s">
        <v>23</v>
      </c>
      <c r="H59" t="s">
        <v>32</v>
      </c>
    </row>
    <row r="60" spans="1:8" x14ac:dyDescent="0.35">
      <c r="A60">
        <v>59</v>
      </c>
      <c r="B60" t="s">
        <v>157</v>
      </c>
      <c r="C60" t="s">
        <v>369</v>
      </c>
      <c r="D60" t="s">
        <v>1069</v>
      </c>
      <c r="E60" t="s">
        <v>370</v>
      </c>
      <c r="F60" t="s">
        <v>371</v>
      </c>
      <c r="G60" t="s">
        <v>23</v>
      </c>
      <c r="H60" t="s">
        <v>32</v>
      </c>
    </row>
    <row r="61" spans="1:8" x14ac:dyDescent="0.35">
      <c r="A61">
        <v>60</v>
      </c>
      <c r="B61" t="s">
        <v>157</v>
      </c>
      <c r="C61" t="s">
        <v>464</v>
      </c>
      <c r="D61" t="s">
        <v>1105</v>
      </c>
      <c r="E61" t="s">
        <v>465</v>
      </c>
      <c r="F61" t="s">
        <v>466</v>
      </c>
      <c r="G61" t="s">
        <v>23</v>
      </c>
      <c r="H61" t="s">
        <v>32</v>
      </c>
    </row>
    <row r="62" spans="1:8" x14ac:dyDescent="0.35">
      <c r="A62">
        <v>61</v>
      </c>
      <c r="B62" t="s">
        <v>157</v>
      </c>
      <c r="C62" t="s">
        <v>484</v>
      </c>
      <c r="D62" t="s">
        <v>1113</v>
      </c>
      <c r="E62" t="s">
        <v>485</v>
      </c>
      <c r="F62" t="s">
        <v>486</v>
      </c>
      <c r="G62" t="s">
        <v>23</v>
      </c>
      <c r="H62" t="s">
        <v>32</v>
      </c>
    </row>
    <row r="63" spans="1:8" x14ac:dyDescent="0.35">
      <c r="A63">
        <v>62</v>
      </c>
      <c r="B63" t="s">
        <v>157</v>
      </c>
      <c r="C63" t="s">
        <v>548</v>
      </c>
      <c r="D63" t="s">
        <v>1138</v>
      </c>
      <c r="E63" t="s">
        <v>549</v>
      </c>
      <c r="F63" t="s">
        <v>549</v>
      </c>
      <c r="G63" t="s">
        <v>23</v>
      </c>
      <c r="H63" t="s">
        <v>32</v>
      </c>
    </row>
    <row r="64" spans="1:8" x14ac:dyDescent="0.35">
      <c r="A64">
        <v>63</v>
      </c>
      <c r="B64" t="s">
        <v>157</v>
      </c>
      <c r="C64" t="s">
        <v>254</v>
      </c>
      <c r="D64" t="s">
        <v>1028</v>
      </c>
      <c r="E64" t="s">
        <v>255</v>
      </c>
      <c r="F64" t="s">
        <v>256</v>
      </c>
      <c r="G64" t="s">
        <v>23</v>
      </c>
    </row>
    <row r="65" spans="1:8" x14ac:dyDescent="0.35">
      <c r="A65">
        <v>64</v>
      </c>
      <c r="B65" t="s">
        <v>157</v>
      </c>
      <c r="C65" t="s">
        <v>564</v>
      </c>
      <c r="D65" t="s">
        <v>1145</v>
      </c>
      <c r="E65" t="s">
        <v>565</v>
      </c>
      <c r="F65" t="s">
        <v>257</v>
      </c>
      <c r="G65" t="s">
        <v>23</v>
      </c>
      <c r="H65" t="s">
        <v>32</v>
      </c>
    </row>
    <row r="66" spans="1:8" x14ac:dyDescent="0.35">
      <c r="A66">
        <v>65</v>
      </c>
      <c r="B66" t="s">
        <v>157</v>
      </c>
      <c r="C66" t="s">
        <v>691</v>
      </c>
      <c r="D66" t="s">
        <v>1198</v>
      </c>
      <c r="E66" t="s">
        <v>692</v>
      </c>
      <c r="F66" t="s">
        <v>693</v>
      </c>
      <c r="G66" t="s">
        <v>23</v>
      </c>
      <c r="H66" t="s">
        <v>32</v>
      </c>
    </row>
    <row r="67" spans="1:8" x14ac:dyDescent="0.35">
      <c r="A67">
        <v>66</v>
      </c>
      <c r="B67" t="s">
        <v>637</v>
      </c>
      <c r="C67" t="s">
        <v>667</v>
      </c>
      <c r="D67" t="s">
        <v>1189</v>
      </c>
      <c r="E67" t="s">
        <v>432</v>
      </c>
      <c r="F67" t="s">
        <v>432</v>
      </c>
      <c r="G67" t="s">
        <v>23</v>
      </c>
      <c r="H67" t="s">
        <v>32</v>
      </c>
    </row>
    <row r="68" spans="1:8" x14ac:dyDescent="0.35">
      <c r="A68">
        <v>67</v>
      </c>
      <c r="B68" t="s">
        <v>108</v>
      </c>
      <c r="C68" t="s">
        <v>109</v>
      </c>
      <c r="D68" t="s">
        <v>986</v>
      </c>
      <c r="E68" t="s">
        <v>110</v>
      </c>
      <c r="F68" t="s">
        <v>111</v>
      </c>
      <c r="G68" t="s">
        <v>23</v>
      </c>
      <c r="H68" t="s">
        <v>32</v>
      </c>
    </row>
    <row r="69" spans="1:8" x14ac:dyDescent="0.35">
      <c r="A69">
        <v>68</v>
      </c>
      <c r="B69" t="s">
        <v>72</v>
      </c>
      <c r="C69" t="s">
        <v>867</v>
      </c>
      <c r="D69" t="s">
        <v>1268</v>
      </c>
      <c r="E69" t="s">
        <v>868</v>
      </c>
      <c r="F69" t="s">
        <v>869</v>
      </c>
      <c r="G69" t="s">
        <v>23</v>
      </c>
      <c r="H69" t="s">
        <v>32</v>
      </c>
    </row>
    <row r="70" spans="1:8" x14ac:dyDescent="0.35">
      <c r="A70">
        <v>69</v>
      </c>
      <c r="B70" t="s">
        <v>72</v>
      </c>
      <c r="C70" t="s">
        <v>73</v>
      </c>
      <c r="D70" t="s">
        <v>973</v>
      </c>
      <c r="E70" t="s">
        <v>74</v>
      </c>
      <c r="F70" t="s">
        <v>74</v>
      </c>
      <c r="G70" t="s">
        <v>23</v>
      </c>
    </row>
    <row r="71" spans="1:8" x14ac:dyDescent="0.35">
      <c r="A71">
        <v>70</v>
      </c>
      <c r="B71" t="s">
        <v>72</v>
      </c>
      <c r="C71" t="s">
        <v>401</v>
      </c>
      <c r="D71" t="s">
        <v>1080</v>
      </c>
      <c r="E71" t="s">
        <v>402</v>
      </c>
      <c r="F71" t="s">
        <v>403</v>
      </c>
      <c r="G71" t="s">
        <v>23</v>
      </c>
      <c r="H71" t="s">
        <v>32</v>
      </c>
    </row>
    <row r="72" spans="1:8" x14ac:dyDescent="0.35">
      <c r="A72">
        <v>71</v>
      </c>
      <c r="B72" t="s">
        <v>72</v>
      </c>
      <c r="C72" t="s">
        <v>796</v>
      </c>
      <c r="D72" t="s">
        <v>1238</v>
      </c>
      <c r="E72" t="s">
        <v>797</v>
      </c>
      <c r="F72" t="s">
        <v>798</v>
      </c>
      <c r="G72" t="s">
        <v>23</v>
      </c>
      <c r="H72" t="s">
        <v>32</v>
      </c>
    </row>
    <row r="73" spans="1:8" x14ac:dyDescent="0.35">
      <c r="A73">
        <v>72</v>
      </c>
      <c r="B73" t="s">
        <v>161</v>
      </c>
      <c r="C73" t="s">
        <v>162</v>
      </c>
      <c r="D73" t="s">
        <v>1001</v>
      </c>
      <c r="E73" t="s">
        <v>163</v>
      </c>
      <c r="F73" t="s">
        <v>164</v>
      </c>
      <c r="G73" t="s">
        <v>23</v>
      </c>
      <c r="H73" t="s">
        <v>32</v>
      </c>
    </row>
    <row r="74" spans="1:8" x14ac:dyDescent="0.35">
      <c r="A74">
        <v>73</v>
      </c>
      <c r="B74" t="s">
        <v>161</v>
      </c>
      <c r="C74" t="s">
        <v>294</v>
      </c>
      <c r="D74" t="s">
        <v>1041</v>
      </c>
      <c r="E74" t="s">
        <v>295</v>
      </c>
      <c r="F74" t="s">
        <v>296</v>
      </c>
      <c r="G74" t="s">
        <v>23</v>
      </c>
      <c r="H74" t="s">
        <v>32</v>
      </c>
    </row>
    <row r="75" spans="1:8" x14ac:dyDescent="0.35">
      <c r="A75">
        <v>74</v>
      </c>
      <c r="B75" t="s">
        <v>161</v>
      </c>
      <c r="C75" t="s">
        <v>333</v>
      </c>
      <c r="D75" t="s">
        <v>1055</v>
      </c>
      <c r="E75" t="s">
        <v>334</v>
      </c>
      <c r="F75" t="s">
        <v>334</v>
      </c>
      <c r="G75" t="s">
        <v>23</v>
      </c>
      <c r="H75" t="s">
        <v>32</v>
      </c>
    </row>
    <row r="76" spans="1:8" x14ac:dyDescent="0.35">
      <c r="A76">
        <v>75</v>
      </c>
      <c r="B76" t="s">
        <v>161</v>
      </c>
      <c r="C76" t="s">
        <v>910</v>
      </c>
      <c r="D76" t="s">
        <v>1283</v>
      </c>
      <c r="E76" t="s">
        <v>911</v>
      </c>
      <c r="F76" t="s">
        <v>912</v>
      </c>
      <c r="G76" t="s">
        <v>23</v>
      </c>
      <c r="H76" t="s">
        <v>32</v>
      </c>
    </row>
    <row r="77" spans="1:8" x14ac:dyDescent="0.35">
      <c r="A77">
        <v>76</v>
      </c>
      <c r="B77" t="s">
        <v>343</v>
      </c>
      <c r="C77" t="s">
        <v>344</v>
      </c>
      <c r="D77" t="s">
        <v>1059</v>
      </c>
      <c r="E77" t="s">
        <v>345</v>
      </c>
      <c r="F77" t="s">
        <v>346</v>
      </c>
      <c r="G77" t="s">
        <v>23</v>
      </c>
      <c r="H77" t="s">
        <v>32</v>
      </c>
    </row>
    <row r="78" spans="1:8" x14ac:dyDescent="0.35">
      <c r="A78">
        <v>77</v>
      </c>
      <c r="B78" t="s">
        <v>343</v>
      </c>
      <c r="C78" t="s">
        <v>685</v>
      </c>
      <c r="D78" t="s">
        <v>1196</v>
      </c>
      <c r="E78" t="s">
        <v>686</v>
      </c>
      <c r="F78" t="s">
        <v>687</v>
      </c>
      <c r="G78" t="s">
        <v>23</v>
      </c>
      <c r="H78" t="s">
        <v>32</v>
      </c>
    </row>
    <row r="79" spans="1:8" x14ac:dyDescent="0.35">
      <c r="A79">
        <v>78</v>
      </c>
      <c r="B79" t="s">
        <v>133</v>
      </c>
      <c r="C79" t="s">
        <v>134</v>
      </c>
      <c r="D79" t="s">
        <v>993</v>
      </c>
      <c r="E79" t="s">
        <v>135</v>
      </c>
      <c r="F79" t="s">
        <v>135</v>
      </c>
      <c r="G79" t="s">
        <v>23</v>
      </c>
    </row>
    <row r="80" spans="1:8" x14ac:dyDescent="0.35">
      <c r="A80">
        <v>79</v>
      </c>
      <c r="B80" t="s">
        <v>133</v>
      </c>
      <c r="C80" t="s">
        <v>640</v>
      </c>
      <c r="D80" t="s">
        <v>1176</v>
      </c>
      <c r="E80" t="s">
        <v>641</v>
      </c>
      <c r="F80" t="s">
        <v>642</v>
      </c>
      <c r="G80" t="s">
        <v>23</v>
      </c>
      <c r="H80" t="s">
        <v>32</v>
      </c>
    </row>
    <row r="81" spans="1:8" x14ac:dyDescent="0.35">
      <c r="A81">
        <v>80</v>
      </c>
      <c r="B81" t="s">
        <v>133</v>
      </c>
      <c r="C81" t="s">
        <v>404</v>
      </c>
      <c r="D81" t="s">
        <v>1081</v>
      </c>
      <c r="E81" t="s">
        <v>405</v>
      </c>
      <c r="F81" t="s">
        <v>406</v>
      </c>
      <c r="G81" t="s">
        <v>23</v>
      </c>
      <c r="H81" t="s">
        <v>32</v>
      </c>
    </row>
    <row r="82" spans="1:8" x14ac:dyDescent="0.35">
      <c r="A82">
        <v>81</v>
      </c>
      <c r="B82" t="s">
        <v>133</v>
      </c>
      <c r="C82" t="s">
        <v>706</v>
      </c>
      <c r="D82" t="s">
        <v>1203</v>
      </c>
      <c r="E82" t="s">
        <v>707</v>
      </c>
      <c r="F82" t="s">
        <v>708</v>
      </c>
      <c r="G82" t="s">
        <v>23</v>
      </c>
      <c r="H82" t="s">
        <v>32</v>
      </c>
    </row>
    <row r="83" spans="1:8" x14ac:dyDescent="0.35">
      <c r="A83">
        <v>82</v>
      </c>
      <c r="B83" t="s">
        <v>133</v>
      </c>
      <c r="C83" t="s">
        <v>519</v>
      </c>
      <c r="D83" t="s">
        <v>1126</v>
      </c>
      <c r="E83" t="s">
        <v>520</v>
      </c>
      <c r="F83" t="s">
        <v>521</v>
      </c>
      <c r="G83" t="s">
        <v>23</v>
      </c>
      <c r="H83" t="s">
        <v>32</v>
      </c>
    </row>
    <row r="84" spans="1:8" x14ac:dyDescent="0.35">
      <c r="A84">
        <v>83</v>
      </c>
      <c r="B84" t="s">
        <v>133</v>
      </c>
      <c r="C84" t="s">
        <v>700</v>
      </c>
      <c r="D84" t="s">
        <v>1201</v>
      </c>
      <c r="E84" t="s">
        <v>701</v>
      </c>
      <c r="F84" t="s">
        <v>702</v>
      </c>
      <c r="G84" t="s">
        <v>23</v>
      </c>
      <c r="H84" t="s">
        <v>32</v>
      </c>
    </row>
    <row r="85" spans="1:8" x14ac:dyDescent="0.35">
      <c r="A85">
        <v>84</v>
      </c>
      <c r="B85" t="s">
        <v>133</v>
      </c>
      <c r="C85" t="s">
        <v>920</v>
      </c>
      <c r="D85" t="s">
        <v>1287</v>
      </c>
      <c r="E85" t="s">
        <v>921</v>
      </c>
      <c r="F85" t="s">
        <v>922</v>
      </c>
      <c r="G85" t="s">
        <v>23</v>
      </c>
      <c r="H85" t="s">
        <v>32</v>
      </c>
    </row>
    <row r="86" spans="1:8" x14ac:dyDescent="0.35">
      <c r="A86">
        <v>85</v>
      </c>
      <c r="B86" t="s">
        <v>141</v>
      </c>
      <c r="C86" t="s">
        <v>142</v>
      </c>
      <c r="D86" t="s">
        <v>996</v>
      </c>
      <c r="E86" t="s">
        <v>143</v>
      </c>
      <c r="F86" t="s">
        <v>144</v>
      </c>
      <c r="G86" t="s">
        <v>23</v>
      </c>
      <c r="H86" t="s">
        <v>32</v>
      </c>
    </row>
    <row r="87" spans="1:8" x14ac:dyDescent="0.35">
      <c r="A87">
        <v>86</v>
      </c>
      <c r="B87" t="s">
        <v>141</v>
      </c>
      <c r="C87" t="s">
        <v>175</v>
      </c>
      <c r="D87" t="s">
        <v>1005</v>
      </c>
      <c r="E87" t="s">
        <v>176</v>
      </c>
      <c r="F87" t="s">
        <v>177</v>
      </c>
      <c r="G87" t="s">
        <v>23</v>
      </c>
      <c r="H87" t="s">
        <v>32</v>
      </c>
    </row>
    <row r="88" spans="1:8" x14ac:dyDescent="0.35">
      <c r="A88">
        <v>87</v>
      </c>
      <c r="B88" t="s">
        <v>141</v>
      </c>
      <c r="C88" t="s">
        <v>251</v>
      </c>
      <c r="D88" t="s">
        <v>1027</v>
      </c>
      <c r="E88" t="s">
        <v>252</v>
      </c>
      <c r="F88" t="s">
        <v>253</v>
      </c>
      <c r="G88" t="s">
        <v>23</v>
      </c>
      <c r="H88" t="s">
        <v>32</v>
      </c>
    </row>
    <row r="89" spans="1:8" x14ac:dyDescent="0.35">
      <c r="A89">
        <v>88</v>
      </c>
      <c r="B89" t="s">
        <v>141</v>
      </c>
      <c r="C89" t="s">
        <v>378</v>
      </c>
      <c r="D89" t="s">
        <v>1072</v>
      </c>
      <c r="E89" t="s">
        <v>379</v>
      </c>
      <c r="F89" t="s">
        <v>380</v>
      </c>
      <c r="G89" t="s">
        <v>23</v>
      </c>
      <c r="H89" t="s">
        <v>32</v>
      </c>
    </row>
    <row r="90" spans="1:8" x14ac:dyDescent="0.35">
      <c r="A90">
        <v>89</v>
      </c>
      <c r="B90" t="s">
        <v>141</v>
      </c>
      <c r="C90" t="s">
        <v>506</v>
      </c>
      <c r="D90" t="s">
        <v>1121</v>
      </c>
      <c r="E90" t="s">
        <v>507</v>
      </c>
      <c r="F90" t="s">
        <v>508</v>
      </c>
      <c r="G90" t="s">
        <v>23</v>
      </c>
      <c r="H90" t="s">
        <v>32</v>
      </c>
    </row>
    <row r="91" spans="1:8" x14ac:dyDescent="0.35">
      <c r="A91">
        <v>90</v>
      </c>
      <c r="B91" t="s">
        <v>141</v>
      </c>
      <c r="C91" t="s">
        <v>747</v>
      </c>
      <c r="D91" t="s">
        <v>1220</v>
      </c>
      <c r="E91" t="s">
        <v>748</v>
      </c>
      <c r="F91" t="s">
        <v>749</v>
      </c>
      <c r="G91" t="s">
        <v>23</v>
      </c>
      <c r="H91" t="s">
        <v>32</v>
      </c>
    </row>
    <row r="92" spans="1:8" x14ac:dyDescent="0.35">
      <c r="A92">
        <v>91</v>
      </c>
      <c r="B92" t="s">
        <v>141</v>
      </c>
      <c r="C92" t="s">
        <v>664</v>
      </c>
      <c r="D92" t="s">
        <v>1188</v>
      </c>
      <c r="E92" t="s">
        <v>665</v>
      </c>
      <c r="F92" t="s">
        <v>666</v>
      </c>
      <c r="G92" t="s">
        <v>23</v>
      </c>
      <c r="H92" t="s">
        <v>32</v>
      </c>
    </row>
    <row r="93" spans="1:8" x14ac:dyDescent="0.35">
      <c r="A93">
        <v>92</v>
      </c>
      <c r="B93" t="s">
        <v>141</v>
      </c>
      <c r="C93" t="s">
        <v>808</v>
      </c>
      <c r="D93" t="s">
        <v>1244</v>
      </c>
      <c r="E93" t="s">
        <v>809</v>
      </c>
      <c r="F93" t="s">
        <v>810</v>
      </c>
      <c r="G93" t="s">
        <v>23</v>
      </c>
      <c r="H93" t="s">
        <v>32</v>
      </c>
    </row>
    <row r="94" spans="1:8" x14ac:dyDescent="0.35">
      <c r="A94">
        <v>93</v>
      </c>
      <c r="B94" t="s">
        <v>617</v>
      </c>
      <c r="C94" t="s">
        <v>618</v>
      </c>
      <c r="D94" t="s">
        <v>1166</v>
      </c>
      <c r="E94" t="s">
        <v>619</v>
      </c>
      <c r="F94" t="s">
        <v>620</v>
      </c>
      <c r="G94" t="s">
        <v>23</v>
      </c>
      <c r="H94" t="s">
        <v>32</v>
      </c>
    </row>
    <row r="95" spans="1:8" x14ac:dyDescent="0.35">
      <c r="A95">
        <v>94</v>
      </c>
      <c r="B95" t="s">
        <v>617</v>
      </c>
      <c r="C95" t="s">
        <v>897</v>
      </c>
      <c r="D95" t="s">
        <v>1278</v>
      </c>
      <c r="E95" t="s">
        <v>898</v>
      </c>
      <c r="F95" t="s">
        <v>899</v>
      </c>
      <c r="G95" t="s">
        <v>23</v>
      </c>
      <c r="H95" t="s">
        <v>32</v>
      </c>
    </row>
    <row r="96" spans="1:8" x14ac:dyDescent="0.35">
      <c r="A96">
        <v>95</v>
      </c>
      <c r="B96" t="s">
        <v>178</v>
      </c>
      <c r="C96" t="s">
        <v>179</v>
      </c>
      <c r="D96" t="s">
        <v>1006</v>
      </c>
      <c r="E96" t="s">
        <v>180</v>
      </c>
      <c r="F96" t="s">
        <v>181</v>
      </c>
      <c r="G96" t="s">
        <v>23</v>
      </c>
      <c r="H96" t="s">
        <v>32</v>
      </c>
    </row>
    <row r="97" spans="1:8" x14ac:dyDescent="0.35">
      <c r="A97">
        <v>96</v>
      </c>
      <c r="B97" t="s">
        <v>178</v>
      </c>
      <c r="C97" t="s">
        <v>219</v>
      </c>
      <c r="D97" t="s">
        <v>1018</v>
      </c>
      <c r="E97" t="s">
        <v>220</v>
      </c>
      <c r="F97" t="s">
        <v>221</v>
      </c>
      <c r="G97" t="s">
        <v>23</v>
      </c>
      <c r="H97" t="s">
        <v>32</v>
      </c>
    </row>
    <row r="98" spans="1:8" x14ac:dyDescent="0.35">
      <c r="A98">
        <v>97</v>
      </c>
      <c r="B98" t="s">
        <v>178</v>
      </c>
      <c r="C98" t="s">
        <v>364</v>
      </c>
      <c r="D98" t="s">
        <v>1067</v>
      </c>
      <c r="E98" t="s">
        <v>362</v>
      </c>
      <c r="F98" t="s">
        <v>365</v>
      </c>
      <c r="G98" t="s">
        <v>23</v>
      </c>
      <c r="H98" t="s">
        <v>32</v>
      </c>
    </row>
    <row r="99" spans="1:8" x14ac:dyDescent="0.35">
      <c r="A99">
        <v>98</v>
      </c>
      <c r="B99" t="s">
        <v>178</v>
      </c>
      <c r="C99" t="s">
        <v>476</v>
      </c>
      <c r="D99" t="s">
        <v>1110</v>
      </c>
      <c r="E99" t="s">
        <v>477</v>
      </c>
      <c r="F99" t="s">
        <v>478</v>
      </c>
      <c r="G99" t="s">
        <v>23</v>
      </c>
      <c r="H99" t="s">
        <v>32</v>
      </c>
    </row>
    <row r="100" spans="1:8" x14ac:dyDescent="0.35">
      <c r="A100">
        <v>99</v>
      </c>
      <c r="B100" t="s">
        <v>178</v>
      </c>
      <c r="C100" t="s">
        <v>524</v>
      </c>
      <c r="D100" t="s">
        <v>1128</v>
      </c>
      <c r="E100" t="s">
        <v>525</v>
      </c>
      <c r="F100" t="s">
        <v>526</v>
      </c>
      <c r="G100" t="s">
        <v>23</v>
      </c>
      <c r="H100" t="s">
        <v>32</v>
      </c>
    </row>
    <row r="101" spans="1:8" x14ac:dyDescent="0.35">
      <c r="A101">
        <v>100</v>
      </c>
      <c r="B101" t="s">
        <v>178</v>
      </c>
      <c r="C101" t="s">
        <v>743</v>
      </c>
      <c r="D101" t="s">
        <v>1218</v>
      </c>
      <c r="E101" t="s">
        <v>736</v>
      </c>
      <c r="F101" t="s">
        <v>744</v>
      </c>
      <c r="G101" t="s">
        <v>23</v>
      </c>
      <c r="H101" t="s">
        <v>32</v>
      </c>
    </row>
    <row r="102" spans="1:8" x14ac:dyDescent="0.35">
      <c r="A102">
        <v>101</v>
      </c>
      <c r="B102" t="s">
        <v>178</v>
      </c>
      <c r="C102" t="s">
        <v>823</v>
      </c>
      <c r="D102" t="s">
        <v>1250</v>
      </c>
      <c r="E102" t="s">
        <v>824</v>
      </c>
      <c r="F102" t="s">
        <v>825</v>
      </c>
      <c r="G102" t="s">
        <v>23</v>
      </c>
      <c r="H102" t="s">
        <v>32</v>
      </c>
    </row>
    <row r="103" spans="1:8" x14ac:dyDescent="0.35">
      <c r="A103">
        <v>102</v>
      </c>
      <c r="B103" t="s">
        <v>178</v>
      </c>
      <c r="C103" t="s">
        <v>603</v>
      </c>
      <c r="D103" t="s">
        <v>1160</v>
      </c>
      <c r="E103" t="s">
        <v>604</v>
      </c>
      <c r="F103" t="s">
        <v>605</v>
      </c>
      <c r="G103" t="s">
        <v>23</v>
      </c>
      <c r="H103" t="s">
        <v>32</v>
      </c>
    </row>
    <row r="104" spans="1:8" x14ac:dyDescent="0.35">
      <c r="A104">
        <v>103</v>
      </c>
      <c r="B104" t="s">
        <v>178</v>
      </c>
      <c r="C104" t="s">
        <v>811</v>
      </c>
      <c r="D104" t="s">
        <v>1245</v>
      </c>
      <c r="E104" t="s">
        <v>812</v>
      </c>
      <c r="F104" t="s">
        <v>813</v>
      </c>
      <c r="G104" t="s">
        <v>23</v>
      </c>
      <c r="H104" t="s">
        <v>32</v>
      </c>
    </row>
    <row r="105" spans="1:8" x14ac:dyDescent="0.35">
      <c r="A105">
        <v>104</v>
      </c>
      <c r="B105" t="s">
        <v>278</v>
      </c>
      <c r="C105" t="s">
        <v>279</v>
      </c>
      <c r="D105" t="s">
        <v>1036</v>
      </c>
      <c r="E105" t="s">
        <v>280</v>
      </c>
      <c r="F105" t="s">
        <v>281</v>
      </c>
      <c r="G105" t="s">
        <v>23</v>
      </c>
      <c r="H105" t="s">
        <v>32</v>
      </c>
    </row>
    <row r="106" spans="1:8" x14ac:dyDescent="0.35">
      <c r="A106">
        <v>105</v>
      </c>
      <c r="B106" t="s">
        <v>278</v>
      </c>
      <c r="C106" t="s">
        <v>481</v>
      </c>
      <c r="D106" t="s">
        <v>1112</v>
      </c>
      <c r="E106" t="s">
        <v>482</v>
      </c>
      <c r="F106" t="s">
        <v>483</v>
      </c>
      <c r="G106" t="s">
        <v>23</v>
      </c>
      <c r="H106" t="s">
        <v>32</v>
      </c>
    </row>
    <row r="107" spans="1:8" x14ac:dyDescent="0.35">
      <c r="A107">
        <v>106</v>
      </c>
      <c r="B107" t="s">
        <v>278</v>
      </c>
      <c r="C107" t="s">
        <v>545</v>
      </c>
      <c r="D107" t="s">
        <v>1137</v>
      </c>
      <c r="E107" t="s">
        <v>546</v>
      </c>
      <c r="F107" t="s">
        <v>547</v>
      </c>
      <c r="G107" t="s">
        <v>23</v>
      </c>
      <c r="H107" t="s">
        <v>32</v>
      </c>
    </row>
    <row r="108" spans="1:8" x14ac:dyDescent="0.35">
      <c r="A108">
        <v>107</v>
      </c>
      <c r="B108" t="s">
        <v>278</v>
      </c>
      <c r="C108" t="s">
        <v>778</v>
      </c>
      <c r="D108" t="s">
        <v>1231</v>
      </c>
      <c r="E108" t="s">
        <v>776</v>
      </c>
      <c r="F108" t="s">
        <v>779</v>
      </c>
      <c r="G108" t="s">
        <v>23</v>
      </c>
      <c r="H108" t="s">
        <v>32</v>
      </c>
    </row>
    <row r="109" spans="1:8" x14ac:dyDescent="0.35">
      <c r="A109">
        <v>108</v>
      </c>
      <c r="B109" t="s">
        <v>460</v>
      </c>
      <c r="C109" t="s">
        <v>461</v>
      </c>
      <c r="D109" t="s">
        <v>1104</v>
      </c>
      <c r="E109" t="s">
        <v>462</v>
      </c>
      <c r="F109" t="s">
        <v>463</v>
      </c>
      <c r="G109" t="s">
        <v>23</v>
      </c>
      <c r="H109" t="s">
        <v>32</v>
      </c>
    </row>
    <row r="110" spans="1:8" x14ac:dyDescent="0.35">
      <c r="A110">
        <v>109</v>
      </c>
      <c r="B110" t="s">
        <v>460</v>
      </c>
      <c r="C110" t="s">
        <v>761</v>
      </c>
      <c r="D110" t="s">
        <v>1225</v>
      </c>
      <c r="E110" t="s">
        <v>762</v>
      </c>
      <c r="F110" t="s">
        <v>763</v>
      </c>
      <c r="G110" t="s">
        <v>23</v>
      </c>
      <c r="H110" t="s">
        <v>32</v>
      </c>
    </row>
    <row r="111" spans="1:8" x14ac:dyDescent="0.35">
      <c r="A111">
        <v>110</v>
      </c>
      <c r="B111" t="s">
        <v>199</v>
      </c>
      <c r="C111" t="s">
        <v>200</v>
      </c>
      <c r="D111" t="s">
        <v>1012</v>
      </c>
      <c r="E111" t="s">
        <v>201</v>
      </c>
      <c r="F111" t="s">
        <v>202</v>
      </c>
      <c r="G111" t="s">
        <v>23</v>
      </c>
      <c r="H111" t="s">
        <v>32</v>
      </c>
    </row>
    <row r="112" spans="1:8" x14ac:dyDescent="0.35">
      <c r="A112">
        <v>111</v>
      </c>
      <c r="B112" t="s">
        <v>199</v>
      </c>
      <c r="C112" t="s">
        <v>306</v>
      </c>
      <c r="D112" t="s">
        <v>1045</v>
      </c>
      <c r="E112" t="s">
        <v>307</v>
      </c>
      <c r="F112" t="s">
        <v>308</v>
      </c>
      <c r="G112" t="s">
        <v>23</v>
      </c>
      <c r="H112" t="s">
        <v>32</v>
      </c>
    </row>
    <row r="113" spans="1:8" x14ac:dyDescent="0.35">
      <c r="A113">
        <v>112</v>
      </c>
      <c r="B113" t="s">
        <v>199</v>
      </c>
      <c r="C113" t="s">
        <v>327</v>
      </c>
      <c r="D113" t="s">
        <v>1053</v>
      </c>
      <c r="E113" t="s">
        <v>328</v>
      </c>
      <c r="F113" t="s">
        <v>329</v>
      </c>
      <c r="G113" t="s">
        <v>23</v>
      </c>
      <c r="H113" t="s">
        <v>32</v>
      </c>
    </row>
    <row r="114" spans="1:8" x14ac:dyDescent="0.35">
      <c r="A114">
        <v>113</v>
      </c>
      <c r="B114" t="s">
        <v>199</v>
      </c>
      <c r="C114" t="s">
        <v>438</v>
      </c>
      <c r="D114" t="s">
        <v>1096</v>
      </c>
      <c r="E114" t="s">
        <v>437</v>
      </c>
      <c r="F114" t="s">
        <v>439</v>
      </c>
      <c r="G114" t="s">
        <v>23</v>
      </c>
      <c r="H114" t="s">
        <v>32</v>
      </c>
    </row>
    <row r="115" spans="1:8" x14ac:dyDescent="0.35">
      <c r="A115">
        <v>114</v>
      </c>
      <c r="B115" t="s">
        <v>199</v>
      </c>
      <c r="C115" t="s">
        <v>479</v>
      </c>
      <c r="D115" t="s">
        <v>1111</v>
      </c>
      <c r="E115" t="s">
        <v>477</v>
      </c>
      <c r="F115" t="s">
        <v>480</v>
      </c>
      <c r="G115" t="s">
        <v>23</v>
      </c>
      <c r="H115" t="s">
        <v>32</v>
      </c>
    </row>
    <row r="116" spans="1:8" x14ac:dyDescent="0.35">
      <c r="A116">
        <v>115</v>
      </c>
      <c r="B116" t="s">
        <v>199</v>
      </c>
      <c r="C116" t="s">
        <v>597</v>
      </c>
      <c r="D116" t="s">
        <v>1158</v>
      </c>
      <c r="E116" t="s">
        <v>598</v>
      </c>
      <c r="F116" t="s">
        <v>599</v>
      </c>
      <c r="G116" t="s">
        <v>23</v>
      </c>
      <c r="H116" t="s">
        <v>32</v>
      </c>
    </row>
    <row r="117" spans="1:8" x14ac:dyDescent="0.35">
      <c r="A117">
        <v>116</v>
      </c>
      <c r="B117" t="s">
        <v>199</v>
      </c>
      <c r="C117" t="s">
        <v>741</v>
      </c>
      <c r="D117" t="s">
        <v>1217</v>
      </c>
      <c r="E117" t="s">
        <v>736</v>
      </c>
      <c r="F117" t="s">
        <v>742</v>
      </c>
      <c r="G117" t="s">
        <v>23</v>
      </c>
      <c r="H117" t="s">
        <v>32</v>
      </c>
    </row>
    <row r="118" spans="1:8" x14ac:dyDescent="0.35">
      <c r="A118">
        <v>117</v>
      </c>
      <c r="B118" t="s">
        <v>199</v>
      </c>
      <c r="C118" t="s">
        <v>780</v>
      </c>
      <c r="D118" t="s">
        <v>1232</v>
      </c>
      <c r="E118" t="s">
        <v>781</v>
      </c>
      <c r="F118" t="s">
        <v>782</v>
      </c>
      <c r="G118" t="s">
        <v>23</v>
      </c>
      <c r="H118" t="s">
        <v>32</v>
      </c>
    </row>
    <row r="119" spans="1:8" x14ac:dyDescent="0.35">
      <c r="A119">
        <v>118</v>
      </c>
      <c r="B119" t="s">
        <v>199</v>
      </c>
      <c r="C119" t="s">
        <v>789</v>
      </c>
      <c r="D119" t="s">
        <v>1235</v>
      </c>
      <c r="E119" t="s">
        <v>790</v>
      </c>
      <c r="F119" t="s">
        <v>790</v>
      </c>
      <c r="G119" t="s">
        <v>23</v>
      </c>
    </row>
    <row r="120" spans="1:8" x14ac:dyDescent="0.35">
      <c r="A120">
        <v>119</v>
      </c>
      <c r="B120" t="s">
        <v>129</v>
      </c>
      <c r="C120" t="s">
        <v>130</v>
      </c>
      <c r="D120" t="s">
        <v>992</v>
      </c>
      <c r="E120" t="s">
        <v>131</v>
      </c>
      <c r="F120" t="s">
        <v>132</v>
      </c>
      <c r="G120" t="s">
        <v>23</v>
      </c>
      <c r="H120" t="s">
        <v>32</v>
      </c>
    </row>
    <row r="121" spans="1:8" x14ac:dyDescent="0.35">
      <c r="A121">
        <v>120</v>
      </c>
      <c r="B121" t="s">
        <v>129</v>
      </c>
      <c r="C121" t="s">
        <v>258</v>
      </c>
      <c r="D121" t="s">
        <v>1029</v>
      </c>
      <c r="E121" t="s">
        <v>259</v>
      </c>
      <c r="F121" t="s">
        <v>260</v>
      </c>
      <c r="G121" t="s">
        <v>23</v>
      </c>
      <c r="H121" t="s">
        <v>32</v>
      </c>
    </row>
    <row r="122" spans="1:8" x14ac:dyDescent="0.35">
      <c r="A122">
        <v>121</v>
      </c>
      <c r="B122" t="s">
        <v>129</v>
      </c>
      <c r="C122" t="s">
        <v>614</v>
      </c>
      <c r="D122" t="s">
        <v>1165</v>
      </c>
      <c r="E122" t="s">
        <v>615</v>
      </c>
      <c r="F122" t="s">
        <v>616</v>
      </c>
      <c r="G122" t="s">
        <v>23</v>
      </c>
      <c r="H122" t="s">
        <v>32</v>
      </c>
    </row>
    <row r="123" spans="1:8" x14ac:dyDescent="0.35">
      <c r="A123">
        <v>122</v>
      </c>
      <c r="B123" t="s">
        <v>129</v>
      </c>
      <c r="C123" t="s">
        <v>688</v>
      </c>
      <c r="D123" t="s">
        <v>1197</v>
      </c>
      <c r="E123" t="s">
        <v>689</v>
      </c>
      <c r="F123" t="s">
        <v>690</v>
      </c>
      <c r="G123" t="s">
        <v>23</v>
      </c>
      <c r="H123" t="s">
        <v>32</v>
      </c>
    </row>
    <row r="124" spans="1:8" x14ac:dyDescent="0.35">
      <c r="A124">
        <v>123</v>
      </c>
      <c r="B124" t="s">
        <v>168</v>
      </c>
      <c r="C124" t="s">
        <v>169</v>
      </c>
      <c r="D124" t="s">
        <v>1003</v>
      </c>
      <c r="E124" t="s">
        <v>170</v>
      </c>
      <c r="F124" t="s">
        <v>171</v>
      </c>
      <c r="G124" t="s">
        <v>23</v>
      </c>
      <c r="H124" t="s">
        <v>32</v>
      </c>
    </row>
    <row r="125" spans="1:8" x14ac:dyDescent="0.35">
      <c r="A125">
        <v>124</v>
      </c>
      <c r="B125" t="s">
        <v>168</v>
      </c>
      <c r="C125" t="s">
        <v>703</v>
      </c>
      <c r="D125" t="s">
        <v>1202</v>
      </c>
      <c r="E125" t="s">
        <v>704</v>
      </c>
      <c r="F125" t="s">
        <v>705</v>
      </c>
      <c r="G125" t="s">
        <v>23</v>
      </c>
      <c r="H125" t="s">
        <v>32</v>
      </c>
    </row>
    <row r="126" spans="1:8" x14ac:dyDescent="0.35">
      <c r="A126">
        <v>125</v>
      </c>
      <c r="B126" t="s">
        <v>168</v>
      </c>
      <c r="C126" t="s">
        <v>456</v>
      </c>
      <c r="D126" t="s">
        <v>1102</v>
      </c>
      <c r="E126" t="s">
        <v>457</v>
      </c>
      <c r="F126" t="s">
        <v>458</v>
      </c>
      <c r="G126" t="s">
        <v>23</v>
      </c>
    </row>
    <row r="127" spans="1:8" x14ac:dyDescent="0.35">
      <c r="A127">
        <v>126</v>
      </c>
      <c r="B127" t="s">
        <v>168</v>
      </c>
      <c r="C127" t="s">
        <v>697</v>
      </c>
      <c r="D127" t="s">
        <v>1200</v>
      </c>
      <c r="E127" t="s">
        <v>698</v>
      </c>
      <c r="F127" t="s">
        <v>699</v>
      </c>
      <c r="G127" t="s">
        <v>23</v>
      </c>
      <c r="H127" t="s">
        <v>32</v>
      </c>
    </row>
    <row r="128" spans="1:8" x14ac:dyDescent="0.35">
      <c r="A128">
        <v>127</v>
      </c>
      <c r="B128" t="s">
        <v>351</v>
      </c>
      <c r="C128" t="s">
        <v>944</v>
      </c>
      <c r="D128" t="s">
        <v>1298</v>
      </c>
      <c r="E128" t="s">
        <v>945</v>
      </c>
      <c r="F128" t="s">
        <v>946</v>
      </c>
      <c r="G128" t="s">
        <v>23</v>
      </c>
      <c r="H128" t="s">
        <v>32</v>
      </c>
    </row>
    <row r="129" spans="1:8" x14ac:dyDescent="0.35">
      <c r="A129">
        <v>128</v>
      </c>
      <c r="B129" t="s">
        <v>351</v>
      </c>
      <c r="C129" t="s">
        <v>352</v>
      </c>
      <c r="D129" t="s">
        <v>1062</v>
      </c>
      <c r="E129" t="s">
        <v>353</v>
      </c>
      <c r="F129" t="s">
        <v>354</v>
      </c>
      <c r="G129" t="s">
        <v>23</v>
      </c>
      <c r="H129" t="s">
        <v>32</v>
      </c>
    </row>
    <row r="130" spans="1:8" x14ac:dyDescent="0.35">
      <c r="A130">
        <v>129</v>
      </c>
      <c r="B130" t="s">
        <v>351</v>
      </c>
      <c r="C130" t="s">
        <v>725</v>
      </c>
      <c r="D130" t="s">
        <v>1210</v>
      </c>
      <c r="E130" t="s">
        <v>726</v>
      </c>
      <c r="F130" t="s">
        <v>727</v>
      </c>
      <c r="G130" t="s">
        <v>23</v>
      </c>
      <c r="H130" t="s">
        <v>32</v>
      </c>
    </row>
    <row r="131" spans="1:8" x14ac:dyDescent="0.35">
      <c r="A131">
        <v>130</v>
      </c>
      <c r="B131" t="s">
        <v>351</v>
      </c>
      <c r="C131" t="s">
        <v>770</v>
      </c>
      <c r="D131" t="s">
        <v>1228</v>
      </c>
      <c r="E131" t="s">
        <v>771</v>
      </c>
      <c r="F131" t="s">
        <v>772</v>
      </c>
      <c r="G131" t="s">
        <v>23</v>
      </c>
      <c r="H131" t="s">
        <v>32</v>
      </c>
    </row>
    <row r="132" spans="1:8" x14ac:dyDescent="0.35">
      <c r="A132">
        <v>131</v>
      </c>
      <c r="B132" t="s">
        <v>351</v>
      </c>
      <c r="C132" t="s">
        <v>645</v>
      </c>
      <c r="D132" t="s">
        <v>1178</v>
      </c>
      <c r="E132" t="s">
        <v>646</v>
      </c>
      <c r="F132" t="s">
        <v>647</v>
      </c>
      <c r="G132" t="s">
        <v>23</v>
      </c>
      <c r="H132" t="s">
        <v>32</v>
      </c>
    </row>
    <row r="133" spans="1:8" x14ac:dyDescent="0.35">
      <c r="A133">
        <v>132</v>
      </c>
      <c r="B133" t="s">
        <v>851</v>
      </c>
      <c r="C133" t="s">
        <v>852</v>
      </c>
      <c r="D133" t="s">
        <v>1262</v>
      </c>
      <c r="E133" t="s">
        <v>853</v>
      </c>
      <c r="G133" t="s">
        <v>23</v>
      </c>
      <c r="H133" t="s">
        <v>39</v>
      </c>
    </row>
    <row r="134" spans="1:8" x14ac:dyDescent="0.35">
      <c r="A134">
        <v>133</v>
      </c>
      <c r="B134" t="s">
        <v>225</v>
      </c>
      <c r="C134" t="s">
        <v>226</v>
      </c>
      <c r="D134" t="s">
        <v>1020</v>
      </c>
      <c r="E134" t="s">
        <v>227</v>
      </c>
      <c r="F134" t="s">
        <v>228</v>
      </c>
      <c r="G134" t="s">
        <v>23</v>
      </c>
    </row>
    <row r="135" spans="1:8" x14ac:dyDescent="0.35">
      <c r="A135">
        <v>134</v>
      </c>
      <c r="B135" t="s">
        <v>225</v>
      </c>
      <c r="C135" t="s">
        <v>806</v>
      </c>
      <c r="D135" t="s">
        <v>1243</v>
      </c>
      <c r="E135" t="s">
        <v>801</v>
      </c>
      <c r="F135" t="s">
        <v>807</v>
      </c>
      <c r="G135" t="s">
        <v>23</v>
      </c>
      <c r="H135" t="s">
        <v>32</v>
      </c>
    </row>
    <row r="136" spans="1:8" x14ac:dyDescent="0.35">
      <c r="A136">
        <v>135</v>
      </c>
      <c r="B136" t="s">
        <v>225</v>
      </c>
      <c r="C136" t="s">
        <v>837</v>
      </c>
      <c r="D136" t="s">
        <v>1256</v>
      </c>
      <c r="E136" t="s">
        <v>444</v>
      </c>
      <c r="F136" t="s">
        <v>444</v>
      </c>
      <c r="G136" t="s">
        <v>23</v>
      </c>
      <c r="H136" t="s">
        <v>32</v>
      </c>
    </row>
    <row r="137" spans="1:8" x14ac:dyDescent="0.35">
      <c r="A137">
        <v>136</v>
      </c>
      <c r="B137" t="s">
        <v>225</v>
      </c>
      <c r="C137" t="s">
        <v>566</v>
      </c>
      <c r="D137" t="s">
        <v>1146</v>
      </c>
      <c r="E137" t="s">
        <v>567</v>
      </c>
      <c r="F137" t="s">
        <v>568</v>
      </c>
      <c r="G137" t="s">
        <v>23</v>
      </c>
      <c r="H137" t="s">
        <v>32</v>
      </c>
    </row>
    <row r="138" spans="1:8" x14ac:dyDescent="0.35">
      <c r="A138">
        <v>137</v>
      </c>
      <c r="B138" t="s">
        <v>236</v>
      </c>
      <c r="C138" t="s">
        <v>659</v>
      </c>
      <c r="D138" t="s">
        <v>1185</v>
      </c>
      <c r="E138" t="s">
        <v>660</v>
      </c>
      <c r="F138" t="s">
        <v>661</v>
      </c>
      <c r="G138" t="s">
        <v>23</v>
      </c>
      <c r="H138" t="s">
        <v>32</v>
      </c>
    </row>
    <row r="139" spans="1:8" x14ac:dyDescent="0.35">
      <c r="A139">
        <v>138</v>
      </c>
      <c r="B139" t="s">
        <v>236</v>
      </c>
      <c r="C139" t="s">
        <v>668</v>
      </c>
      <c r="D139" t="s">
        <v>1190</v>
      </c>
      <c r="E139" t="s">
        <v>432</v>
      </c>
      <c r="F139" t="s">
        <v>669</v>
      </c>
      <c r="G139" t="s">
        <v>23</v>
      </c>
      <c r="H139" t="s">
        <v>32</v>
      </c>
    </row>
    <row r="140" spans="1:8" x14ac:dyDescent="0.35">
      <c r="A140">
        <v>139</v>
      </c>
      <c r="B140" t="s">
        <v>236</v>
      </c>
      <c r="C140" t="s">
        <v>694</v>
      </c>
      <c r="D140" t="s">
        <v>1199</v>
      </c>
      <c r="E140" t="s">
        <v>695</v>
      </c>
      <c r="F140" t="s">
        <v>696</v>
      </c>
      <c r="G140" t="s">
        <v>23</v>
      </c>
      <c r="H140" t="s">
        <v>32</v>
      </c>
    </row>
    <row r="141" spans="1:8" x14ac:dyDescent="0.35">
      <c r="A141">
        <v>140</v>
      </c>
      <c r="B141" t="s">
        <v>236</v>
      </c>
      <c r="C141" t="s">
        <v>237</v>
      </c>
      <c r="D141" t="s">
        <v>1023</v>
      </c>
      <c r="E141" t="s">
        <v>238</v>
      </c>
      <c r="F141" t="s">
        <v>239</v>
      </c>
      <c r="G141" t="s">
        <v>23</v>
      </c>
      <c r="H141" t="s">
        <v>32</v>
      </c>
    </row>
    <row r="142" spans="1:8" x14ac:dyDescent="0.35">
      <c r="A142">
        <v>141</v>
      </c>
      <c r="B142" t="s">
        <v>304</v>
      </c>
      <c r="C142" t="s">
        <v>860</v>
      </c>
      <c r="D142" t="s">
        <v>1265</v>
      </c>
      <c r="E142" t="s">
        <v>861</v>
      </c>
      <c r="F142" t="s">
        <v>862</v>
      </c>
      <c r="G142" t="s">
        <v>23</v>
      </c>
      <c r="H142" t="s">
        <v>32</v>
      </c>
    </row>
    <row r="143" spans="1:8" x14ac:dyDescent="0.35">
      <c r="A143">
        <v>142</v>
      </c>
      <c r="B143" t="s">
        <v>773</v>
      </c>
      <c r="C143" t="s">
        <v>826</v>
      </c>
      <c r="D143" t="s">
        <v>1251</v>
      </c>
      <c r="E143" t="s">
        <v>827</v>
      </c>
      <c r="F143" t="s">
        <v>828</v>
      </c>
      <c r="G143" t="s">
        <v>23</v>
      </c>
    </row>
    <row r="144" spans="1:8" x14ac:dyDescent="0.35">
      <c r="A144">
        <v>143</v>
      </c>
      <c r="B144" t="s">
        <v>773</v>
      </c>
      <c r="C144" t="s">
        <v>843</v>
      </c>
      <c r="D144" t="s">
        <v>1259</v>
      </c>
      <c r="E144" t="s">
        <v>844</v>
      </c>
      <c r="F144" t="s">
        <v>844</v>
      </c>
      <c r="G144" t="s">
        <v>23</v>
      </c>
    </row>
    <row r="145" spans="1:8" x14ac:dyDescent="0.35">
      <c r="A145">
        <v>144</v>
      </c>
      <c r="B145" t="s">
        <v>584</v>
      </c>
      <c r="C145" t="s">
        <v>585</v>
      </c>
      <c r="D145" t="s">
        <v>1152</v>
      </c>
      <c r="E145" t="s">
        <v>586</v>
      </c>
      <c r="F145" t="s">
        <v>587</v>
      </c>
      <c r="G145" t="s">
        <v>23</v>
      </c>
    </row>
    <row r="146" spans="1:8" x14ac:dyDescent="0.35">
      <c r="A146">
        <v>145</v>
      </c>
      <c r="B146" t="s">
        <v>300</v>
      </c>
      <c r="C146" t="s">
        <v>301</v>
      </c>
      <c r="D146" t="s">
        <v>1043</v>
      </c>
      <c r="E146" t="s">
        <v>302</v>
      </c>
      <c r="F146" t="s">
        <v>303</v>
      </c>
      <c r="G146" t="s">
        <v>23</v>
      </c>
    </row>
    <row r="147" spans="1:8" x14ac:dyDescent="0.35">
      <c r="A147">
        <v>146</v>
      </c>
      <c r="B147" t="s">
        <v>300</v>
      </c>
      <c r="C147" t="s">
        <v>421</v>
      </c>
      <c r="D147" t="s">
        <v>1089</v>
      </c>
      <c r="E147" t="s">
        <v>422</v>
      </c>
      <c r="F147" t="s">
        <v>423</v>
      </c>
      <c r="G147" t="s">
        <v>23</v>
      </c>
      <c r="H147" t="s">
        <v>32</v>
      </c>
    </row>
    <row r="148" spans="1:8" x14ac:dyDescent="0.35">
      <c r="A148">
        <v>147</v>
      </c>
      <c r="B148" t="s">
        <v>557</v>
      </c>
      <c r="C148" t="s">
        <v>626</v>
      </c>
      <c r="D148" t="s">
        <v>1169</v>
      </c>
      <c r="E148" t="s">
        <v>627</v>
      </c>
      <c r="F148" t="s">
        <v>628</v>
      </c>
      <c r="G148" t="s">
        <v>23</v>
      </c>
      <c r="H148" t="s">
        <v>32</v>
      </c>
    </row>
    <row r="149" spans="1:8" x14ac:dyDescent="0.35">
      <c r="A149">
        <v>148</v>
      </c>
      <c r="B149" t="s">
        <v>557</v>
      </c>
      <c r="C149" t="s">
        <v>558</v>
      </c>
      <c r="D149" t="s">
        <v>1143</v>
      </c>
      <c r="E149" t="s">
        <v>559</v>
      </c>
      <c r="F149" t="s">
        <v>560</v>
      </c>
      <c r="G149" t="s">
        <v>23</v>
      </c>
      <c r="H149" t="s">
        <v>32</v>
      </c>
    </row>
    <row r="150" spans="1:8" x14ac:dyDescent="0.35">
      <c r="A150">
        <v>149</v>
      </c>
      <c r="B150" t="s">
        <v>557</v>
      </c>
      <c r="C150" t="s">
        <v>611</v>
      </c>
      <c r="D150" t="s">
        <v>1164</v>
      </c>
      <c r="E150" t="s">
        <v>612</v>
      </c>
      <c r="F150" t="s">
        <v>613</v>
      </c>
      <c r="G150" t="s">
        <v>23</v>
      </c>
      <c r="H150" t="s">
        <v>32</v>
      </c>
    </row>
    <row r="151" spans="1:8" x14ac:dyDescent="0.35">
      <c r="A151">
        <v>150</v>
      </c>
      <c r="B151" t="s">
        <v>557</v>
      </c>
      <c r="C151" t="s">
        <v>891</v>
      </c>
      <c r="D151" t="s">
        <v>1276</v>
      </c>
      <c r="E151" t="s">
        <v>892</v>
      </c>
      <c r="F151" t="s">
        <v>893</v>
      </c>
      <c r="G151" t="s">
        <v>23</v>
      </c>
      <c r="H151" t="s">
        <v>32</v>
      </c>
    </row>
    <row r="152" spans="1:8" x14ac:dyDescent="0.35">
      <c r="A152">
        <v>151</v>
      </c>
      <c r="B152" t="s">
        <v>116</v>
      </c>
      <c r="C152" t="s">
        <v>117</v>
      </c>
      <c r="D152" t="s">
        <v>988</v>
      </c>
      <c r="E152" t="s">
        <v>118</v>
      </c>
      <c r="F152" t="s">
        <v>119</v>
      </c>
      <c r="G152" t="s">
        <v>23</v>
      </c>
    </row>
    <row r="153" spans="1:8" x14ac:dyDescent="0.35">
      <c r="A153">
        <v>152</v>
      </c>
      <c r="B153" t="s">
        <v>116</v>
      </c>
      <c r="C153" t="s">
        <v>786</v>
      </c>
      <c r="D153" t="s">
        <v>1234</v>
      </c>
      <c r="E153" t="s">
        <v>787</v>
      </c>
      <c r="F153" t="s">
        <v>788</v>
      </c>
      <c r="G153" t="s">
        <v>23</v>
      </c>
      <c r="H153" t="s">
        <v>32</v>
      </c>
    </row>
    <row r="154" spans="1:8" x14ac:dyDescent="0.35">
      <c r="A154">
        <v>153</v>
      </c>
      <c r="B154" t="s">
        <v>116</v>
      </c>
      <c r="C154" t="s">
        <v>493</v>
      </c>
      <c r="D154" t="s">
        <v>1116</v>
      </c>
      <c r="E154" t="s">
        <v>494</v>
      </c>
      <c r="F154" t="s">
        <v>495</v>
      </c>
      <c r="G154" t="s">
        <v>23</v>
      </c>
      <c r="H154" t="s">
        <v>32</v>
      </c>
    </row>
    <row r="155" spans="1:8" x14ac:dyDescent="0.35">
      <c r="A155">
        <v>154</v>
      </c>
      <c r="B155" t="s">
        <v>116</v>
      </c>
      <c r="C155" t="s">
        <v>244</v>
      </c>
      <c r="D155" t="s">
        <v>1025</v>
      </c>
      <c r="E155" t="s">
        <v>245</v>
      </c>
      <c r="F155" t="s">
        <v>246</v>
      </c>
      <c r="G155" t="s">
        <v>23</v>
      </c>
      <c r="H155" t="s">
        <v>32</v>
      </c>
    </row>
    <row r="156" spans="1:8" x14ac:dyDescent="0.35">
      <c r="A156">
        <v>155</v>
      </c>
      <c r="B156" t="s">
        <v>116</v>
      </c>
      <c r="C156" t="s">
        <v>534</v>
      </c>
      <c r="D156" t="s">
        <v>1133</v>
      </c>
      <c r="E156" t="s">
        <v>535</v>
      </c>
      <c r="F156" t="s">
        <v>536</v>
      </c>
      <c r="G156" t="s">
        <v>23</v>
      </c>
      <c r="H156" t="s">
        <v>32</v>
      </c>
    </row>
    <row r="157" spans="1:8" x14ac:dyDescent="0.35">
      <c r="A157">
        <v>156</v>
      </c>
      <c r="B157" t="s">
        <v>116</v>
      </c>
      <c r="C157" t="s">
        <v>578</v>
      </c>
      <c r="D157" t="s">
        <v>1150</v>
      </c>
      <c r="E157" t="s">
        <v>579</v>
      </c>
      <c r="F157" t="s">
        <v>580</v>
      </c>
      <c r="G157" t="s">
        <v>23</v>
      </c>
      <c r="H157" t="s">
        <v>32</v>
      </c>
    </row>
    <row r="158" spans="1:8" x14ac:dyDescent="0.35">
      <c r="A158">
        <v>157</v>
      </c>
      <c r="B158" t="s">
        <v>116</v>
      </c>
      <c r="C158" t="s">
        <v>917</v>
      </c>
      <c r="D158" t="s">
        <v>1286</v>
      </c>
      <c r="E158" t="s">
        <v>918</v>
      </c>
      <c r="F158" t="s">
        <v>919</v>
      </c>
      <c r="G158" t="s">
        <v>23</v>
      </c>
      <c r="H158" t="s">
        <v>32</v>
      </c>
    </row>
    <row r="159" spans="1:8" x14ac:dyDescent="0.35">
      <c r="A159">
        <v>158</v>
      </c>
      <c r="B159" t="s">
        <v>116</v>
      </c>
      <c r="C159" t="s">
        <v>764</v>
      </c>
      <c r="D159" t="s">
        <v>1226</v>
      </c>
      <c r="E159" t="s">
        <v>765</v>
      </c>
      <c r="F159" t="s">
        <v>766</v>
      </c>
      <c r="G159" t="s">
        <v>23</v>
      </c>
      <c r="H159" t="s">
        <v>32</v>
      </c>
    </row>
    <row r="160" spans="1:8" x14ac:dyDescent="0.35">
      <c r="A160">
        <v>159</v>
      </c>
      <c r="B160" t="s">
        <v>92</v>
      </c>
      <c r="C160" t="s">
        <v>93</v>
      </c>
      <c r="D160" t="s">
        <v>981</v>
      </c>
      <c r="E160" t="s">
        <v>94</v>
      </c>
      <c r="F160" t="s">
        <v>95</v>
      </c>
      <c r="G160" t="s">
        <v>23</v>
      </c>
      <c r="H160" t="s">
        <v>32</v>
      </c>
    </row>
    <row r="161" spans="1:8" x14ac:dyDescent="0.35">
      <c r="A161">
        <v>160</v>
      </c>
      <c r="B161" t="s">
        <v>92</v>
      </c>
      <c r="C161" t="s">
        <v>623</v>
      </c>
      <c r="D161" t="s">
        <v>1168</v>
      </c>
      <c r="E161" t="s">
        <v>624</v>
      </c>
      <c r="F161" t="s">
        <v>625</v>
      </c>
      <c r="G161" t="s">
        <v>23</v>
      </c>
      <c r="H161" t="s">
        <v>32</v>
      </c>
    </row>
    <row r="162" spans="1:8" x14ac:dyDescent="0.35">
      <c r="A162">
        <v>161</v>
      </c>
      <c r="B162" t="s">
        <v>92</v>
      </c>
      <c r="C162" t="s">
        <v>213</v>
      </c>
      <c r="D162" t="s">
        <v>1016</v>
      </c>
      <c r="E162" t="s">
        <v>214</v>
      </c>
      <c r="F162" t="s">
        <v>215</v>
      </c>
      <c r="G162" t="s">
        <v>23</v>
      </c>
      <c r="H162" t="s">
        <v>32</v>
      </c>
    </row>
    <row r="163" spans="1:8" x14ac:dyDescent="0.35">
      <c r="A163">
        <v>162</v>
      </c>
      <c r="B163" t="s">
        <v>92</v>
      </c>
      <c r="C163" t="s">
        <v>261</v>
      </c>
      <c r="D163" t="s">
        <v>1030</v>
      </c>
      <c r="E163" t="s">
        <v>262</v>
      </c>
      <c r="F163" t="s">
        <v>263</v>
      </c>
      <c r="G163" t="s">
        <v>23</v>
      </c>
      <c r="H163" t="s">
        <v>32</v>
      </c>
    </row>
    <row r="164" spans="1:8" x14ac:dyDescent="0.35">
      <c r="A164">
        <v>163</v>
      </c>
      <c r="B164" t="s">
        <v>92</v>
      </c>
      <c r="C164" t="s">
        <v>882</v>
      </c>
      <c r="D164" t="s">
        <v>1273</v>
      </c>
      <c r="E164" t="s">
        <v>883</v>
      </c>
      <c r="F164" t="s">
        <v>884</v>
      </c>
      <c r="G164" t="s">
        <v>23</v>
      </c>
      <c r="H164" t="s">
        <v>32</v>
      </c>
    </row>
    <row r="165" spans="1:8" x14ac:dyDescent="0.35">
      <c r="A165">
        <v>164</v>
      </c>
      <c r="B165" t="s">
        <v>92</v>
      </c>
      <c r="C165" t="s">
        <v>273</v>
      </c>
      <c r="D165" t="s">
        <v>1034</v>
      </c>
      <c r="E165" t="s">
        <v>274</v>
      </c>
      <c r="F165" t="s">
        <v>275</v>
      </c>
      <c r="G165" t="s">
        <v>23</v>
      </c>
      <c r="H165" t="s">
        <v>32</v>
      </c>
    </row>
    <row r="166" spans="1:8" x14ac:dyDescent="0.35">
      <c r="A166">
        <v>165</v>
      </c>
      <c r="B166" t="s">
        <v>428</v>
      </c>
      <c r="C166" t="s">
        <v>429</v>
      </c>
      <c r="D166" t="s">
        <v>1092</v>
      </c>
      <c r="E166" t="s">
        <v>387</v>
      </c>
      <c r="F166" t="s">
        <v>430</v>
      </c>
      <c r="G166" t="s">
        <v>23</v>
      </c>
      <c r="H166" t="s">
        <v>32</v>
      </c>
    </row>
    <row r="167" spans="1:8" x14ac:dyDescent="0.35">
      <c r="A167">
        <v>166</v>
      </c>
      <c r="B167" t="s">
        <v>428</v>
      </c>
      <c r="C167" t="s">
        <v>800</v>
      </c>
      <c r="D167" t="s">
        <v>1241</v>
      </c>
      <c r="E167" t="s">
        <v>801</v>
      </c>
      <c r="F167" t="s">
        <v>802</v>
      </c>
      <c r="G167" t="s">
        <v>23</v>
      </c>
      <c r="H167" t="s">
        <v>32</v>
      </c>
    </row>
    <row r="168" spans="1:8" x14ac:dyDescent="0.35">
      <c r="A168">
        <v>167</v>
      </c>
      <c r="B168" t="s">
        <v>136</v>
      </c>
      <c r="C168" t="s">
        <v>434</v>
      </c>
      <c r="D168" t="s">
        <v>1094</v>
      </c>
      <c r="E168" t="s">
        <v>435</v>
      </c>
      <c r="F168" t="s">
        <v>436</v>
      </c>
      <c r="G168" t="s">
        <v>23</v>
      </c>
    </row>
    <row r="169" spans="1:8" x14ac:dyDescent="0.35">
      <c r="A169">
        <v>168</v>
      </c>
      <c r="B169" t="s">
        <v>136</v>
      </c>
      <c r="C169" t="s">
        <v>528</v>
      </c>
      <c r="D169" t="s">
        <v>1130</v>
      </c>
      <c r="E169" t="s">
        <v>529</v>
      </c>
      <c r="F169" t="s">
        <v>530</v>
      </c>
      <c r="G169" t="s">
        <v>23</v>
      </c>
      <c r="H169" t="s">
        <v>32</v>
      </c>
    </row>
    <row r="170" spans="1:8" x14ac:dyDescent="0.35">
      <c r="A170">
        <v>169</v>
      </c>
      <c r="B170" t="s">
        <v>136</v>
      </c>
      <c r="C170" t="s">
        <v>1314</v>
      </c>
      <c r="D170" t="s">
        <v>1239</v>
      </c>
      <c r="E170" t="s">
        <v>138</v>
      </c>
      <c r="G170" t="s">
        <v>23</v>
      </c>
      <c r="H170" t="s">
        <v>32</v>
      </c>
    </row>
    <row r="171" spans="1:8" x14ac:dyDescent="0.35">
      <c r="A171">
        <v>170</v>
      </c>
      <c r="B171" t="s">
        <v>136</v>
      </c>
      <c r="C171" t="s">
        <v>1313</v>
      </c>
      <c r="D171" t="s">
        <v>1246</v>
      </c>
      <c r="E171" t="s">
        <v>814</v>
      </c>
      <c r="G171" t="s">
        <v>23</v>
      </c>
      <c r="H171" t="s">
        <v>32</v>
      </c>
    </row>
    <row r="172" spans="1:8" x14ac:dyDescent="0.35">
      <c r="A172">
        <v>171</v>
      </c>
      <c r="B172" t="s">
        <v>136</v>
      </c>
      <c r="C172" t="s">
        <v>888</v>
      </c>
      <c r="D172" t="s">
        <v>1275</v>
      </c>
      <c r="E172" t="s">
        <v>889</v>
      </c>
      <c r="F172" t="s">
        <v>890</v>
      </c>
      <c r="G172" t="s">
        <v>23</v>
      </c>
      <c r="H172" t="s">
        <v>32</v>
      </c>
    </row>
    <row r="173" spans="1:8" x14ac:dyDescent="0.35">
      <c r="A173">
        <v>172</v>
      </c>
      <c r="B173" t="s">
        <v>136</v>
      </c>
      <c r="C173" t="s">
        <v>606</v>
      </c>
      <c r="D173" t="s">
        <v>1161</v>
      </c>
      <c r="E173" t="s">
        <v>607</v>
      </c>
      <c r="F173" t="s">
        <v>607</v>
      </c>
      <c r="G173" t="s">
        <v>23</v>
      </c>
      <c r="H173" t="s">
        <v>32</v>
      </c>
    </row>
    <row r="174" spans="1:8" x14ac:dyDescent="0.35">
      <c r="A174">
        <v>173</v>
      </c>
      <c r="B174" t="s">
        <v>264</v>
      </c>
      <c r="C174" t="s">
        <v>767</v>
      </c>
      <c r="D174" t="s">
        <v>1227</v>
      </c>
      <c r="E174" t="s">
        <v>768</v>
      </c>
      <c r="F174" t="s">
        <v>769</v>
      </c>
      <c r="G174" t="s">
        <v>23</v>
      </c>
      <c r="H174" t="s">
        <v>32</v>
      </c>
    </row>
    <row r="175" spans="1:8" x14ac:dyDescent="0.35">
      <c r="A175">
        <v>174</v>
      </c>
      <c r="B175" t="s">
        <v>264</v>
      </c>
      <c r="C175" t="s">
        <v>407</v>
      </c>
      <c r="D175" t="s">
        <v>1082</v>
      </c>
      <c r="E175" t="s">
        <v>408</v>
      </c>
      <c r="F175" t="s">
        <v>409</v>
      </c>
      <c r="G175" t="s">
        <v>23</v>
      </c>
      <c r="H175" t="s">
        <v>32</v>
      </c>
    </row>
    <row r="176" spans="1:8" x14ac:dyDescent="0.35">
      <c r="A176">
        <v>175</v>
      </c>
      <c r="B176" t="s">
        <v>264</v>
      </c>
      <c r="C176" t="s">
        <v>914</v>
      </c>
      <c r="D176" t="s">
        <v>1285</v>
      </c>
      <c r="E176" t="s">
        <v>915</v>
      </c>
      <c r="F176" t="s">
        <v>916</v>
      </c>
      <c r="G176" t="s">
        <v>23</v>
      </c>
      <c r="H176" t="s">
        <v>32</v>
      </c>
    </row>
    <row r="177" spans="1:8" x14ac:dyDescent="0.35">
      <c r="A177">
        <v>176</v>
      </c>
      <c r="B177" t="s">
        <v>264</v>
      </c>
      <c r="C177" t="s">
        <v>509</v>
      </c>
      <c r="D177" t="s">
        <v>1122</v>
      </c>
      <c r="E177" t="s">
        <v>510</v>
      </c>
      <c r="F177" t="s">
        <v>511</v>
      </c>
      <c r="G177" t="s">
        <v>23</v>
      </c>
      <c r="H177" t="s">
        <v>32</v>
      </c>
    </row>
    <row r="178" spans="1:8" x14ac:dyDescent="0.35">
      <c r="A178">
        <v>177</v>
      </c>
      <c r="B178" t="s">
        <v>264</v>
      </c>
      <c r="C178" t="s">
        <v>359</v>
      </c>
      <c r="D178" t="s">
        <v>1065</v>
      </c>
      <c r="E178" t="s">
        <v>360</v>
      </c>
      <c r="F178" t="s">
        <v>361</v>
      </c>
      <c r="G178" t="s">
        <v>23</v>
      </c>
      <c r="H178" t="s">
        <v>32</v>
      </c>
    </row>
    <row r="179" spans="1:8" x14ac:dyDescent="0.35">
      <c r="A179">
        <v>178</v>
      </c>
      <c r="B179" t="s">
        <v>145</v>
      </c>
      <c r="C179" t="s">
        <v>512</v>
      </c>
      <c r="D179" t="s">
        <v>1123</v>
      </c>
      <c r="E179" t="s">
        <v>513</v>
      </c>
      <c r="F179" t="s">
        <v>514</v>
      </c>
      <c r="G179" t="s">
        <v>23</v>
      </c>
      <c r="H179" t="s">
        <v>32</v>
      </c>
    </row>
    <row r="180" spans="1:8" x14ac:dyDescent="0.35">
      <c r="A180">
        <v>179</v>
      </c>
      <c r="B180" t="s">
        <v>145</v>
      </c>
      <c r="C180" t="s">
        <v>146</v>
      </c>
      <c r="D180" t="s">
        <v>997</v>
      </c>
      <c r="E180" t="s">
        <v>147</v>
      </c>
      <c r="F180" t="s">
        <v>148</v>
      </c>
      <c r="G180" t="s">
        <v>23</v>
      </c>
      <c r="H180" t="s">
        <v>32</v>
      </c>
    </row>
    <row r="181" spans="1:8" x14ac:dyDescent="0.35">
      <c r="A181">
        <v>180</v>
      </c>
      <c r="B181" t="s">
        <v>195</v>
      </c>
      <c r="C181" t="s">
        <v>196</v>
      </c>
      <c r="D181" t="s">
        <v>1011</v>
      </c>
      <c r="E181" t="s">
        <v>197</v>
      </c>
      <c r="F181" t="s">
        <v>198</v>
      </c>
      <c r="G181" t="s">
        <v>23</v>
      </c>
      <c r="H181" t="s">
        <v>32</v>
      </c>
    </row>
    <row r="182" spans="1:8" x14ac:dyDescent="0.35">
      <c r="A182">
        <v>181</v>
      </c>
      <c r="B182" t="s">
        <v>195</v>
      </c>
      <c r="C182" t="s">
        <v>366</v>
      </c>
      <c r="D182" t="s">
        <v>1068</v>
      </c>
      <c r="E182" t="s">
        <v>367</v>
      </c>
      <c r="F182" t="s">
        <v>368</v>
      </c>
      <c r="G182" t="s">
        <v>23</v>
      </c>
      <c r="H182" t="s">
        <v>32</v>
      </c>
    </row>
    <row r="183" spans="1:8" x14ac:dyDescent="0.35">
      <c r="A183">
        <v>182</v>
      </c>
      <c r="B183" t="s">
        <v>195</v>
      </c>
      <c r="C183" t="s">
        <v>730</v>
      </c>
      <c r="D183" t="s">
        <v>1212</v>
      </c>
      <c r="E183" t="s">
        <v>731</v>
      </c>
      <c r="F183" t="s">
        <v>731</v>
      </c>
      <c r="G183" t="s">
        <v>23</v>
      </c>
      <c r="H183" t="s">
        <v>32</v>
      </c>
    </row>
    <row r="184" spans="1:8" x14ac:dyDescent="0.35">
      <c r="A184">
        <v>183</v>
      </c>
      <c r="B184" t="s">
        <v>195</v>
      </c>
      <c r="C184" t="s">
        <v>840</v>
      </c>
      <c r="D184" t="s">
        <v>1258</v>
      </c>
      <c r="E184" t="s">
        <v>841</v>
      </c>
      <c r="F184" t="s">
        <v>842</v>
      </c>
      <c r="G184" t="s">
        <v>23</v>
      </c>
      <c r="H184" t="s">
        <v>32</v>
      </c>
    </row>
    <row r="185" spans="1:8" x14ac:dyDescent="0.35">
      <c r="A185">
        <v>184</v>
      </c>
      <c r="B185" t="s">
        <v>928</v>
      </c>
      <c r="C185" t="s">
        <v>929</v>
      </c>
      <c r="D185" t="s">
        <v>1291</v>
      </c>
      <c r="E185" t="s">
        <v>930</v>
      </c>
      <c r="F185" t="s">
        <v>931</v>
      </c>
      <c r="G185" t="s">
        <v>23</v>
      </c>
      <c r="H185" t="s">
        <v>39</v>
      </c>
    </row>
    <row r="186" spans="1:8" x14ac:dyDescent="0.35">
      <c r="A186">
        <v>185</v>
      </c>
      <c r="B186" t="s">
        <v>203</v>
      </c>
      <c r="C186" t="s">
        <v>204</v>
      </c>
      <c r="D186" t="s">
        <v>1013</v>
      </c>
      <c r="E186" t="s">
        <v>205</v>
      </c>
      <c r="F186" t="s">
        <v>206</v>
      </c>
      <c r="G186" t="s">
        <v>23</v>
      </c>
      <c r="H186" t="s">
        <v>39</v>
      </c>
    </row>
    <row r="187" spans="1:8" x14ac:dyDescent="0.35">
      <c r="A187">
        <v>186</v>
      </c>
      <c r="B187" t="s">
        <v>203</v>
      </c>
      <c r="C187" t="s">
        <v>870</v>
      </c>
      <c r="D187" t="s">
        <v>1269</v>
      </c>
      <c r="E187" t="s">
        <v>871</v>
      </c>
      <c r="F187" t="s">
        <v>872</v>
      </c>
      <c r="G187" t="s">
        <v>23</v>
      </c>
      <c r="H187" t="s">
        <v>39</v>
      </c>
    </row>
    <row r="188" spans="1:8" x14ac:dyDescent="0.35">
      <c r="A188">
        <v>187</v>
      </c>
      <c r="B188" t="s">
        <v>203</v>
      </c>
      <c r="C188" t="s">
        <v>900</v>
      </c>
      <c r="D188" t="s">
        <v>1279</v>
      </c>
      <c r="E188" t="s">
        <v>901</v>
      </c>
      <c r="F188" t="s">
        <v>902</v>
      </c>
      <c r="G188" t="s">
        <v>23</v>
      </c>
      <c r="H188" t="s">
        <v>39</v>
      </c>
    </row>
    <row r="189" spans="1:8" x14ac:dyDescent="0.35">
      <c r="A189">
        <v>188</v>
      </c>
      <c r="B189" t="s">
        <v>247</v>
      </c>
      <c r="C189" t="s">
        <v>554</v>
      </c>
      <c r="D189" t="s">
        <v>1141</v>
      </c>
      <c r="E189" t="s">
        <v>555</v>
      </c>
      <c r="F189" t="s">
        <v>556</v>
      </c>
      <c r="G189" t="s">
        <v>23</v>
      </c>
      <c r="H189" t="s">
        <v>32</v>
      </c>
    </row>
    <row r="190" spans="1:8" x14ac:dyDescent="0.35">
      <c r="A190">
        <v>189</v>
      </c>
      <c r="B190" t="s">
        <v>247</v>
      </c>
      <c r="C190" t="s">
        <v>864</v>
      </c>
      <c r="D190" t="s">
        <v>1267</v>
      </c>
      <c r="E190" t="s">
        <v>865</v>
      </c>
      <c r="F190" t="s">
        <v>866</v>
      </c>
      <c r="G190" t="s">
        <v>23</v>
      </c>
      <c r="H190" t="s">
        <v>32</v>
      </c>
    </row>
    <row r="191" spans="1:8" x14ac:dyDescent="0.35">
      <c r="A191">
        <v>190</v>
      </c>
      <c r="B191" t="s">
        <v>247</v>
      </c>
      <c r="C191" t="s">
        <v>248</v>
      </c>
      <c r="D191" t="s">
        <v>1026</v>
      </c>
      <c r="E191" t="s">
        <v>249</v>
      </c>
      <c r="F191" t="s">
        <v>250</v>
      </c>
      <c r="G191" t="s">
        <v>23</v>
      </c>
      <c r="H191" t="s">
        <v>32</v>
      </c>
    </row>
    <row r="192" spans="1:8" x14ac:dyDescent="0.35">
      <c r="A192">
        <v>191</v>
      </c>
      <c r="B192" t="s">
        <v>247</v>
      </c>
      <c r="C192" t="s">
        <v>941</v>
      </c>
      <c r="D192" t="s">
        <v>1297</v>
      </c>
      <c r="E192" t="s">
        <v>942</v>
      </c>
      <c r="F192" t="s">
        <v>943</v>
      </c>
      <c r="G192" t="s">
        <v>23</v>
      </c>
      <c r="H192" t="s">
        <v>32</v>
      </c>
    </row>
    <row r="193" spans="1:8" x14ac:dyDescent="0.35">
      <c r="A193">
        <v>192</v>
      </c>
      <c r="B193" t="s">
        <v>247</v>
      </c>
      <c r="C193" t="s">
        <v>372</v>
      </c>
      <c r="D193" t="s">
        <v>1070</v>
      </c>
      <c r="E193" t="s">
        <v>373</v>
      </c>
      <c r="F193" t="s">
        <v>374</v>
      </c>
      <c r="G193" t="s">
        <v>23</v>
      </c>
      <c r="H193" t="s">
        <v>32</v>
      </c>
    </row>
    <row r="194" spans="1:8" x14ac:dyDescent="0.35">
      <c r="A194">
        <v>193</v>
      </c>
      <c r="B194" t="s">
        <v>247</v>
      </c>
      <c r="C194" t="s">
        <v>722</v>
      </c>
      <c r="D194" t="s">
        <v>1209</v>
      </c>
      <c r="E194" t="s">
        <v>723</v>
      </c>
      <c r="F194" t="s">
        <v>724</v>
      </c>
      <c r="G194" t="s">
        <v>23</v>
      </c>
      <c r="H194" t="s">
        <v>32</v>
      </c>
    </row>
    <row r="195" spans="1:8" x14ac:dyDescent="0.35">
      <c r="A195">
        <v>194</v>
      </c>
      <c r="B195" t="s">
        <v>247</v>
      </c>
      <c r="C195" t="s">
        <v>381</v>
      </c>
      <c r="D195" t="s">
        <v>1073</v>
      </c>
      <c r="E195" t="s">
        <v>382</v>
      </c>
      <c r="F195" t="s">
        <v>383</v>
      </c>
      <c r="G195" t="s">
        <v>23</v>
      </c>
      <c r="H195" t="s">
        <v>32</v>
      </c>
    </row>
    <row r="196" spans="1:8" x14ac:dyDescent="0.35">
      <c r="A196">
        <v>195</v>
      </c>
      <c r="B196" t="s">
        <v>247</v>
      </c>
      <c r="C196" t="s">
        <v>330</v>
      </c>
      <c r="D196" t="s">
        <v>1054</v>
      </c>
      <c r="E196" t="s">
        <v>331</v>
      </c>
      <c r="F196" t="s">
        <v>332</v>
      </c>
      <c r="G196" t="s">
        <v>23</v>
      </c>
      <c r="H196" t="s">
        <v>32</v>
      </c>
    </row>
    <row r="197" spans="1:8" x14ac:dyDescent="0.35">
      <c r="A197">
        <v>196</v>
      </c>
      <c r="B197" t="s">
        <v>247</v>
      </c>
      <c r="C197" t="s">
        <v>848</v>
      </c>
      <c r="D197" t="s">
        <v>1261</v>
      </c>
      <c r="E197" t="s">
        <v>849</v>
      </c>
      <c r="F197" t="s">
        <v>850</v>
      </c>
      <c r="G197" t="s">
        <v>23</v>
      </c>
      <c r="H197" t="s">
        <v>32</v>
      </c>
    </row>
    <row r="198" spans="1:8" x14ac:dyDescent="0.35">
      <c r="A198">
        <v>197</v>
      </c>
      <c r="B198" t="s">
        <v>153</v>
      </c>
      <c r="C198" t="s">
        <v>314</v>
      </c>
      <c r="D198" t="s">
        <v>1048</v>
      </c>
      <c r="E198" t="s">
        <v>315</v>
      </c>
      <c r="F198" t="s">
        <v>316</v>
      </c>
      <c r="G198" t="s">
        <v>23</v>
      </c>
      <c r="H198" t="s">
        <v>32</v>
      </c>
    </row>
    <row r="199" spans="1:8" x14ac:dyDescent="0.35">
      <c r="A199">
        <v>198</v>
      </c>
      <c r="B199" t="s">
        <v>153</v>
      </c>
      <c r="C199" t="s">
        <v>216</v>
      </c>
      <c r="D199" t="s">
        <v>1017</v>
      </c>
      <c r="E199" t="s">
        <v>217</v>
      </c>
      <c r="F199" t="s">
        <v>218</v>
      </c>
      <c r="G199" t="s">
        <v>23</v>
      </c>
      <c r="H199" t="s">
        <v>32</v>
      </c>
    </row>
    <row r="200" spans="1:8" x14ac:dyDescent="0.35">
      <c r="A200">
        <v>199</v>
      </c>
      <c r="B200" t="s">
        <v>153</v>
      </c>
      <c r="C200" t="s">
        <v>410</v>
      </c>
      <c r="D200" t="s">
        <v>1083</v>
      </c>
      <c r="E200" t="s">
        <v>411</v>
      </c>
      <c r="F200" t="s">
        <v>412</v>
      </c>
      <c r="G200" t="s">
        <v>23</v>
      </c>
      <c r="H200" t="s">
        <v>32</v>
      </c>
    </row>
    <row r="201" spans="1:8" x14ac:dyDescent="0.35">
      <c r="A201">
        <v>200</v>
      </c>
      <c r="B201" t="s">
        <v>153</v>
      </c>
      <c r="C201" t="s">
        <v>154</v>
      </c>
      <c r="D201" t="s">
        <v>999</v>
      </c>
      <c r="E201" t="s">
        <v>155</v>
      </c>
      <c r="F201" t="s">
        <v>156</v>
      </c>
      <c r="G201" t="s">
        <v>23</v>
      </c>
      <c r="H201" t="s">
        <v>32</v>
      </c>
    </row>
    <row r="202" spans="1:8" x14ac:dyDescent="0.35">
      <c r="A202">
        <v>201</v>
      </c>
      <c r="B202" t="s">
        <v>153</v>
      </c>
      <c r="C202" t="s">
        <v>679</v>
      </c>
      <c r="D202" t="s">
        <v>1194</v>
      </c>
      <c r="E202" t="s">
        <v>680</v>
      </c>
      <c r="F202" t="s">
        <v>681</v>
      </c>
      <c r="G202" t="s">
        <v>23</v>
      </c>
      <c r="H202" t="s">
        <v>32</v>
      </c>
    </row>
    <row r="203" spans="1:8" x14ac:dyDescent="0.35">
      <c r="A203">
        <v>202</v>
      </c>
      <c r="B203" t="s">
        <v>153</v>
      </c>
      <c r="C203" t="s">
        <v>682</v>
      </c>
      <c r="D203" t="s">
        <v>1195</v>
      </c>
      <c r="E203" t="s">
        <v>683</v>
      </c>
      <c r="F203" t="s">
        <v>684</v>
      </c>
      <c r="G203" t="s">
        <v>23</v>
      </c>
      <c r="H203" t="s">
        <v>32</v>
      </c>
    </row>
    <row r="204" spans="1:8" x14ac:dyDescent="0.35">
      <c r="A204">
        <v>203</v>
      </c>
      <c r="B204" t="s">
        <v>153</v>
      </c>
      <c r="C204" t="s">
        <v>569</v>
      </c>
      <c r="D204" t="s">
        <v>1147</v>
      </c>
      <c r="E204" t="s">
        <v>570</v>
      </c>
      <c r="F204" t="s">
        <v>571</v>
      </c>
      <c r="G204" t="s">
        <v>23</v>
      </c>
      <c r="H204" t="s">
        <v>32</v>
      </c>
    </row>
    <row r="205" spans="1:8" x14ac:dyDescent="0.35">
      <c r="A205">
        <v>204</v>
      </c>
      <c r="B205" t="s">
        <v>229</v>
      </c>
      <c r="C205" t="s">
        <v>230</v>
      </c>
      <c r="D205" t="s">
        <v>1021</v>
      </c>
      <c r="E205" t="s">
        <v>231</v>
      </c>
      <c r="F205" t="s">
        <v>232</v>
      </c>
      <c r="G205" t="s">
        <v>23</v>
      </c>
      <c r="H205" t="s">
        <v>39</v>
      </c>
    </row>
    <row r="206" spans="1:8" x14ac:dyDescent="0.35">
      <c r="A206">
        <v>205</v>
      </c>
      <c r="B206" t="s">
        <v>229</v>
      </c>
      <c r="C206" t="s">
        <v>233</v>
      </c>
      <c r="D206" t="s">
        <v>1022</v>
      </c>
      <c r="E206" t="s">
        <v>234</v>
      </c>
      <c r="F206" t="s">
        <v>235</v>
      </c>
      <c r="G206" t="s">
        <v>23</v>
      </c>
    </row>
    <row r="207" spans="1:8" x14ac:dyDescent="0.35">
      <c r="A207">
        <v>206</v>
      </c>
      <c r="B207" t="s">
        <v>229</v>
      </c>
      <c r="C207" t="s">
        <v>873</v>
      </c>
      <c r="D207" t="s">
        <v>1270</v>
      </c>
      <c r="E207" t="s">
        <v>874</v>
      </c>
      <c r="F207" t="s">
        <v>875</v>
      </c>
      <c r="G207" t="s">
        <v>23</v>
      </c>
      <c r="H207" t="s">
        <v>39</v>
      </c>
    </row>
    <row r="208" spans="1:8" x14ac:dyDescent="0.35">
      <c r="A208">
        <v>207</v>
      </c>
      <c r="B208" t="s">
        <v>229</v>
      </c>
      <c r="C208" t="s">
        <v>581</v>
      </c>
      <c r="D208" t="s">
        <v>1151</v>
      </c>
      <c r="E208" t="s">
        <v>582</v>
      </c>
      <c r="F208" t="s">
        <v>583</v>
      </c>
      <c r="G208" t="s">
        <v>23</v>
      </c>
      <c r="H208" t="s">
        <v>39</v>
      </c>
    </row>
    <row r="209" spans="1:8" x14ac:dyDescent="0.35">
      <c r="A209">
        <v>208</v>
      </c>
      <c r="B209" t="s">
        <v>229</v>
      </c>
      <c r="C209" t="s">
        <v>531</v>
      </c>
      <c r="D209" t="s">
        <v>1131</v>
      </c>
      <c r="E209" t="s">
        <v>532</v>
      </c>
      <c r="F209" t="s">
        <v>532</v>
      </c>
      <c r="G209" t="s">
        <v>23</v>
      </c>
    </row>
    <row r="210" spans="1:8" x14ac:dyDescent="0.35">
      <c r="A210">
        <v>209</v>
      </c>
      <c r="B210" t="s">
        <v>229</v>
      </c>
      <c r="C210" t="s">
        <v>758</v>
      </c>
      <c r="D210" t="s">
        <v>1224</v>
      </c>
      <c r="E210" t="s">
        <v>759</v>
      </c>
      <c r="F210" t="s">
        <v>760</v>
      </c>
      <c r="G210" t="s">
        <v>23</v>
      </c>
      <c r="H210" t="s">
        <v>39</v>
      </c>
    </row>
    <row r="211" spans="1:8" x14ac:dyDescent="0.35">
      <c r="A211">
        <v>210</v>
      </c>
      <c r="B211" t="s">
        <v>229</v>
      </c>
      <c r="C211" t="s">
        <v>473</v>
      </c>
      <c r="D211" t="s">
        <v>1109</v>
      </c>
      <c r="E211" t="s">
        <v>474</v>
      </c>
      <c r="F211" t="s">
        <v>475</v>
      </c>
      <c r="G211" t="s">
        <v>23</v>
      </c>
      <c r="H211" t="s">
        <v>39</v>
      </c>
    </row>
    <row r="212" spans="1:8" x14ac:dyDescent="0.35">
      <c r="A212">
        <v>211</v>
      </c>
      <c r="B212" t="s">
        <v>229</v>
      </c>
      <c r="C212" t="s">
        <v>572</v>
      </c>
      <c r="D212" t="s">
        <v>1148</v>
      </c>
      <c r="E212" t="s">
        <v>573</v>
      </c>
      <c r="F212" t="s">
        <v>574</v>
      </c>
      <c r="G212" t="s">
        <v>23</v>
      </c>
      <c r="H212" t="s">
        <v>39</v>
      </c>
    </row>
    <row r="213" spans="1:8" x14ac:dyDescent="0.35">
      <c r="A213">
        <v>212</v>
      </c>
      <c r="B213" t="s">
        <v>122</v>
      </c>
      <c r="C213" t="s">
        <v>470</v>
      </c>
      <c r="D213" t="s">
        <v>1108</v>
      </c>
      <c r="E213" t="s">
        <v>471</v>
      </c>
      <c r="F213" t="s">
        <v>472</v>
      </c>
      <c r="G213" t="s">
        <v>23</v>
      </c>
      <c r="H213" t="s">
        <v>32</v>
      </c>
    </row>
    <row r="214" spans="1:8" x14ac:dyDescent="0.35">
      <c r="A214">
        <v>213</v>
      </c>
      <c r="B214" t="s">
        <v>122</v>
      </c>
      <c r="C214" t="s">
        <v>123</v>
      </c>
      <c r="D214" t="s">
        <v>990</v>
      </c>
      <c r="E214" t="s">
        <v>124</v>
      </c>
      <c r="F214" t="s">
        <v>10</v>
      </c>
      <c r="G214" t="s">
        <v>23</v>
      </c>
      <c r="H214" t="s">
        <v>32</v>
      </c>
    </row>
    <row r="215" spans="1:8" x14ac:dyDescent="0.35">
      <c r="A215">
        <v>214</v>
      </c>
      <c r="B215" t="s">
        <v>122</v>
      </c>
      <c r="C215" t="s">
        <v>389</v>
      </c>
      <c r="D215" t="s">
        <v>1076</v>
      </c>
      <c r="E215" t="s">
        <v>390</v>
      </c>
      <c r="F215" t="s">
        <v>391</v>
      </c>
      <c r="G215" t="s">
        <v>23</v>
      </c>
      <c r="H215" t="s">
        <v>32</v>
      </c>
    </row>
    <row r="216" spans="1:8" x14ac:dyDescent="0.35">
      <c r="A216">
        <v>215</v>
      </c>
      <c r="B216" t="s">
        <v>122</v>
      </c>
      <c r="C216" t="s">
        <v>803</v>
      </c>
      <c r="D216" t="s">
        <v>1242</v>
      </c>
      <c r="E216" t="s">
        <v>804</v>
      </c>
      <c r="F216" t="s">
        <v>805</v>
      </c>
      <c r="G216" t="s">
        <v>23</v>
      </c>
      <c r="H216" t="s">
        <v>32</v>
      </c>
    </row>
    <row r="217" spans="1:8" x14ac:dyDescent="0.35">
      <c r="A217">
        <v>216</v>
      </c>
      <c r="B217" t="s">
        <v>122</v>
      </c>
      <c r="C217" t="s">
        <v>903</v>
      </c>
      <c r="D217" t="s">
        <v>1280</v>
      </c>
      <c r="E217" t="s">
        <v>904</v>
      </c>
      <c r="F217" t="s">
        <v>905</v>
      </c>
      <c r="G217" t="s">
        <v>23</v>
      </c>
      <c r="H217" t="s">
        <v>32</v>
      </c>
    </row>
    <row r="218" spans="1:8" x14ac:dyDescent="0.35">
      <c r="A218">
        <v>217</v>
      </c>
      <c r="B218" t="s">
        <v>122</v>
      </c>
      <c r="C218" t="s">
        <v>907</v>
      </c>
      <c r="D218" t="s">
        <v>1282</v>
      </c>
      <c r="E218" t="s">
        <v>908</v>
      </c>
      <c r="F218" t="s">
        <v>909</v>
      </c>
      <c r="G218" t="s">
        <v>23</v>
      </c>
      <c r="H218" t="s">
        <v>32</v>
      </c>
    </row>
    <row r="219" spans="1:8" x14ac:dyDescent="0.35">
      <c r="A219">
        <v>218</v>
      </c>
      <c r="B219" t="s">
        <v>122</v>
      </c>
      <c r="C219" t="s">
        <v>267</v>
      </c>
      <c r="D219" t="s">
        <v>1032</v>
      </c>
      <c r="E219" t="s">
        <v>268</v>
      </c>
      <c r="F219" t="s">
        <v>269</v>
      </c>
      <c r="G219" t="s">
        <v>23</v>
      </c>
      <c r="H219" t="s">
        <v>32</v>
      </c>
    </row>
    <row r="220" spans="1:8" x14ac:dyDescent="0.35">
      <c r="A220">
        <v>219</v>
      </c>
      <c r="B220" t="s">
        <v>122</v>
      </c>
      <c r="C220" t="s">
        <v>386</v>
      </c>
      <c r="D220" t="s">
        <v>1075</v>
      </c>
      <c r="E220" t="s">
        <v>387</v>
      </c>
      <c r="F220" t="s">
        <v>388</v>
      </c>
      <c r="G220" t="s">
        <v>23</v>
      </c>
      <c r="H220" t="s">
        <v>32</v>
      </c>
    </row>
    <row r="221" spans="1:8" x14ac:dyDescent="0.35">
      <c r="A221">
        <v>220</v>
      </c>
      <c r="B221" t="s">
        <v>122</v>
      </c>
      <c r="C221" t="s">
        <v>431</v>
      </c>
      <c r="D221" t="s">
        <v>1093</v>
      </c>
      <c r="E221" t="s">
        <v>432</v>
      </c>
      <c r="F221" t="s">
        <v>433</v>
      </c>
      <c r="G221" t="s">
        <v>23</v>
      </c>
      <c r="H221" t="s">
        <v>32</v>
      </c>
    </row>
    <row r="222" spans="1:8" x14ac:dyDescent="0.35">
      <c r="A222">
        <v>221</v>
      </c>
      <c r="B222" t="s">
        <v>122</v>
      </c>
      <c r="C222" t="s">
        <v>670</v>
      </c>
      <c r="D222" t="s">
        <v>1191</v>
      </c>
      <c r="E222" t="s">
        <v>671</v>
      </c>
      <c r="F222" t="s">
        <v>672</v>
      </c>
      <c r="G222" t="s">
        <v>23</v>
      </c>
      <c r="H222" t="s">
        <v>32</v>
      </c>
    </row>
    <row r="223" spans="1:8" x14ac:dyDescent="0.35">
      <c r="A223">
        <v>222</v>
      </c>
      <c r="B223" t="s">
        <v>122</v>
      </c>
      <c r="C223" t="s">
        <v>716</v>
      </c>
      <c r="D223" t="s">
        <v>1207</v>
      </c>
      <c r="E223" t="s">
        <v>717</v>
      </c>
      <c r="F223" t="s">
        <v>718</v>
      </c>
      <c r="G223" t="s">
        <v>23</v>
      </c>
      <c r="H223" t="s">
        <v>32</v>
      </c>
    </row>
    <row r="224" spans="1:8" x14ac:dyDescent="0.35">
      <c r="A224">
        <v>223</v>
      </c>
      <c r="B224" t="s">
        <v>122</v>
      </c>
      <c r="C224" t="s">
        <v>937</v>
      </c>
      <c r="D224" t="s">
        <v>1295</v>
      </c>
      <c r="E224" t="s">
        <v>938</v>
      </c>
      <c r="F224" t="s">
        <v>939</v>
      </c>
      <c r="G224" t="s">
        <v>23</v>
      </c>
      <c r="H224" t="s">
        <v>32</v>
      </c>
    </row>
    <row r="225" spans="1:8" x14ac:dyDescent="0.35">
      <c r="A225">
        <v>224</v>
      </c>
      <c r="B225" t="s">
        <v>122</v>
      </c>
      <c r="C225" t="s">
        <v>838</v>
      </c>
      <c r="D225" t="s">
        <v>1257</v>
      </c>
      <c r="E225" t="s">
        <v>801</v>
      </c>
      <c r="F225" t="s">
        <v>839</v>
      </c>
      <c r="G225" t="s">
        <v>23</v>
      </c>
      <c r="H225" t="s">
        <v>32</v>
      </c>
    </row>
    <row r="226" spans="1:8" x14ac:dyDescent="0.35">
      <c r="A226">
        <v>225</v>
      </c>
      <c r="B226" t="s">
        <v>122</v>
      </c>
      <c r="C226" t="s">
        <v>443</v>
      </c>
      <c r="D226" t="s">
        <v>1098</v>
      </c>
      <c r="E226" t="s">
        <v>444</v>
      </c>
      <c r="F226" t="s">
        <v>445</v>
      </c>
      <c r="G226" t="s">
        <v>23</v>
      </c>
      <c r="H226" t="s">
        <v>32</v>
      </c>
    </row>
    <row r="227" spans="1:8" x14ac:dyDescent="0.35">
      <c r="A227">
        <v>226</v>
      </c>
      <c r="B227" t="s">
        <v>122</v>
      </c>
      <c r="C227" t="s">
        <v>446</v>
      </c>
      <c r="D227" t="s">
        <v>1099</v>
      </c>
      <c r="E227" t="s">
        <v>447</v>
      </c>
      <c r="F227" t="s">
        <v>448</v>
      </c>
      <c r="G227" t="s">
        <v>23</v>
      </c>
      <c r="H227" t="s">
        <v>32</v>
      </c>
    </row>
    <row r="228" spans="1:8" x14ac:dyDescent="0.35">
      <c r="A228">
        <v>227</v>
      </c>
      <c r="B228" t="s">
        <v>112</v>
      </c>
      <c r="C228" t="s">
        <v>113</v>
      </c>
      <c r="D228" t="s">
        <v>987</v>
      </c>
      <c r="E228" t="s">
        <v>114</v>
      </c>
      <c r="F228" t="s">
        <v>115</v>
      </c>
      <c r="G228" t="s">
        <v>23</v>
      </c>
    </row>
    <row r="229" spans="1:8" x14ac:dyDescent="0.35">
      <c r="A229">
        <v>228</v>
      </c>
      <c r="B229" t="s">
        <v>112</v>
      </c>
      <c r="C229" t="s">
        <v>791</v>
      </c>
      <c r="D229" t="s">
        <v>1236</v>
      </c>
      <c r="E229" t="s">
        <v>792</v>
      </c>
      <c r="F229" t="s">
        <v>792</v>
      </c>
      <c r="G229" t="s">
        <v>23</v>
      </c>
    </row>
    <row r="230" spans="1:8" x14ac:dyDescent="0.35">
      <c r="A230">
        <v>229</v>
      </c>
      <c r="B230" t="s">
        <v>112</v>
      </c>
      <c r="C230" t="s">
        <v>543</v>
      </c>
      <c r="D230" t="s">
        <v>1136</v>
      </c>
      <c r="E230" t="s">
        <v>544</v>
      </c>
      <c r="F230" t="s">
        <v>544</v>
      </c>
      <c r="G230" t="s">
        <v>23</v>
      </c>
    </row>
    <row r="231" spans="1:8" x14ac:dyDescent="0.35">
      <c r="A231">
        <v>230</v>
      </c>
      <c r="B231" t="s">
        <v>209</v>
      </c>
      <c r="C231" t="s">
        <v>894</v>
      </c>
      <c r="D231" t="s">
        <v>1277</v>
      </c>
      <c r="E231" t="s">
        <v>895</v>
      </c>
      <c r="F231" t="s">
        <v>896</v>
      </c>
      <c r="G231" t="s">
        <v>23</v>
      </c>
      <c r="H231" t="s">
        <v>32</v>
      </c>
    </row>
    <row r="232" spans="1:8" x14ac:dyDescent="0.35">
      <c r="A232">
        <v>231</v>
      </c>
      <c r="B232" t="s">
        <v>209</v>
      </c>
      <c r="C232" t="s">
        <v>210</v>
      </c>
      <c r="D232" t="s">
        <v>1015</v>
      </c>
      <c r="E232" t="s">
        <v>211</v>
      </c>
      <c r="F232" t="s">
        <v>212</v>
      </c>
      <c r="G232" t="s">
        <v>23</v>
      </c>
      <c r="H232" t="s">
        <v>32</v>
      </c>
    </row>
    <row r="233" spans="1:8" x14ac:dyDescent="0.35">
      <c r="A233">
        <v>232</v>
      </c>
      <c r="B233" t="s">
        <v>209</v>
      </c>
      <c r="C233" t="s">
        <v>503</v>
      </c>
      <c r="D233" t="s">
        <v>1120</v>
      </c>
      <c r="E233" t="s">
        <v>504</v>
      </c>
      <c r="F233" t="s">
        <v>505</v>
      </c>
      <c r="G233" t="s">
        <v>23</v>
      </c>
      <c r="H233" t="s">
        <v>32</v>
      </c>
    </row>
    <row r="234" spans="1:8" x14ac:dyDescent="0.35">
      <c r="A234">
        <v>233</v>
      </c>
      <c r="B234" t="s">
        <v>209</v>
      </c>
      <c r="C234" t="s">
        <v>496</v>
      </c>
      <c r="D234" t="s">
        <v>1117</v>
      </c>
      <c r="E234" t="s">
        <v>497</v>
      </c>
      <c r="F234" t="s">
        <v>498</v>
      </c>
      <c r="G234" t="s">
        <v>23</v>
      </c>
      <c r="H234" t="s">
        <v>32</v>
      </c>
    </row>
    <row r="235" spans="1:8" x14ac:dyDescent="0.35">
      <c r="A235">
        <v>234</v>
      </c>
      <c r="B235" t="s">
        <v>209</v>
      </c>
      <c r="C235" t="s">
        <v>600</v>
      </c>
      <c r="D235" t="s">
        <v>1159</v>
      </c>
      <c r="E235" t="s">
        <v>601</v>
      </c>
      <c r="F235" t="s">
        <v>602</v>
      </c>
      <c r="G235" t="s">
        <v>23</v>
      </c>
      <c r="H235" t="s">
        <v>32</v>
      </c>
    </row>
    <row r="236" spans="1:8" x14ac:dyDescent="0.35">
      <c r="A236">
        <v>235</v>
      </c>
      <c r="B236" t="s">
        <v>101</v>
      </c>
      <c r="C236" t="s">
        <v>815</v>
      </c>
      <c r="D236" t="s">
        <v>1247</v>
      </c>
      <c r="E236" t="s">
        <v>816</v>
      </c>
      <c r="F236" t="s">
        <v>817</v>
      </c>
      <c r="G236" t="s">
        <v>23</v>
      </c>
      <c r="H236" t="s">
        <v>32</v>
      </c>
    </row>
    <row r="237" spans="1:8" x14ac:dyDescent="0.35">
      <c r="A237">
        <v>236</v>
      </c>
      <c r="B237" t="s">
        <v>101</v>
      </c>
      <c r="C237" t="s">
        <v>845</v>
      </c>
      <c r="D237" t="s">
        <v>1260</v>
      </c>
      <c r="E237" t="s">
        <v>846</v>
      </c>
      <c r="F237" t="s">
        <v>847</v>
      </c>
      <c r="G237" t="s">
        <v>23</v>
      </c>
      <c r="H237" t="s">
        <v>32</v>
      </c>
    </row>
    <row r="238" spans="1:8" x14ac:dyDescent="0.35">
      <c r="A238">
        <v>237</v>
      </c>
      <c r="B238" t="s">
        <v>101</v>
      </c>
      <c r="C238" t="s">
        <v>713</v>
      </c>
      <c r="D238" t="s">
        <v>1206</v>
      </c>
      <c r="E238" t="s">
        <v>714</v>
      </c>
      <c r="F238" t="s">
        <v>715</v>
      </c>
      <c r="G238" t="s">
        <v>23</v>
      </c>
      <c r="H238" t="s">
        <v>32</v>
      </c>
    </row>
    <row r="239" spans="1:8" x14ac:dyDescent="0.35">
      <c r="A239">
        <v>238</v>
      </c>
      <c r="B239" t="s">
        <v>588</v>
      </c>
      <c r="C239" t="s">
        <v>589</v>
      </c>
      <c r="D239" t="s">
        <v>1153</v>
      </c>
      <c r="E239" t="s">
        <v>590</v>
      </c>
      <c r="F239" t="s">
        <v>75</v>
      </c>
      <c r="G239" t="s">
        <v>23</v>
      </c>
      <c r="H239" t="s">
        <v>19</v>
      </c>
    </row>
    <row r="240" spans="1:8" x14ac:dyDescent="0.35">
      <c r="A240">
        <v>239</v>
      </c>
      <c r="B240" t="s">
        <v>13</v>
      </c>
      <c r="C240" t="s">
        <v>833</v>
      </c>
      <c r="D240" t="s">
        <v>1254</v>
      </c>
      <c r="E240" t="s">
        <v>834</v>
      </c>
      <c r="F240" t="s">
        <v>835</v>
      </c>
      <c r="G240" t="s">
        <v>23</v>
      </c>
      <c r="H240" t="s">
        <v>19</v>
      </c>
    </row>
    <row r="241" spans="1:8" x14ac:dyDescent="0.35">
      <c r="A241">
        <v>240</v>
      </c>
      <c r="B241" t="s">
        <v>13</v>
      </c>
      <c r="C241" t="s">
        <v>20</v>
      </c>
      <c r="D241" t="s">
        <v>955</v>
      </c>
      <c r="E241" t="s">
        <v>21</v>
      </c>
      <c r="F241" t="s">
        <v>22</v>
      </c>
      <c r="G241" t="s">
        <v>23</v>
      </c>
      <c r="H241" t="s">
        <v>19</v>
      </c>
    </row>
    <row r="242" spans="1:8" x14ac:dyDescent="0.35">
      <c r="A242">
        <v>241</v>
      </c>
      <c r="B242" t="s">
        <v>13</v>
      </c>
      <c r="C242" t="s">
        <v>755</v>
      </c>
      <c r="D242" t="s">
        <v>1223</v>
      </c>
      <c r="E242" t="s">
        <v>756</v>
      </c>
      <c r="F242" t="s">
        <v>757</v>
      </c>
      <c r="G242" t="s">
        <v>23</v>
      </c>
      <c r="H242" t="s">
        <v>19</v>
      </c>
    </row>
    <row r="243" spans="1:8" x14ac:dyDescent="0.35">
      <c r="A243">
        <v>242</v>
      </c>
      <c r="B243" t="s">
        <v>13</v>
      </c>
      <c r="C243" t="s">
        <v>1315</v>
      </c>
      <c r="D243" t="s">
        <v>956</v>
      </c>
      <c r="E243" t="s">
        <v>24</v>
      </c>
      <c r="F243" t="s">
        <v>25</v>
      </c>
      <c r="G243" t="s">
        <v>23</v>
      </c>
      <c r="H243" t="s">
        <v>19</v>
      </c>
    </row>
    <row r="244" spans="1:8" x14ac:dyDescent="0.35">
      <c r="A244">
        <v>243</v>
      </c>
      <c r="B244" t="s">
        <v>13</v>
      </c>
      <c r="C244" t="s">
        <v>392</v>
      </c>
      <c r="D244" t="s">
        <v>1077</v>
      </c>
      <c r="E244" t="s">
        <v>393</v>
      </c>
      <c r="F244" t="s">
        <v>394</v>
      </c>
      <c r="G244" t="s">
        <v>23</v>
      </c>
      <c r="H244" t="s">
        <v>19</v>
      </c>
    </row>
    <row r="245" spans="1:8" x14ac:dyDescent="0.35">
      <c r="A245">
        <v>244</v>
      </c>
      <c r="B245" t="s">
        <v>60</v>
      </c>
      <c r="C245" t="s">
        <v>61</v>
      </c>
      <c r="D245" t="s">
        <v>970</v>
      </c>
      <c r="E245" t="s">
        <v>62</v>
      </c>
      <c r="F245" t="s">
        <v>63</v>
      </c>
      <c r="G245" t="s">
        <v>23</v>
      </c>
      <c r="H245" t="s">
        <v>19</v>
      </c>
    </row>
    <row r="246" spans="1:8" x14ac:dyDescent="0.35">
      <c r="A246">
        <v>245</v>
      </c>
      <c r="B246" t="s">
        <v>60</v>
      </c>
      <c r="C246" t="s">
        <v>879</v>
      </c>
      <c r="D246" t="s">
        <v>1272</v>
      </c>
      <c r="E246" t="s">
        <v>880</v>
      </c>
      <c r="F246" t="s">
        <v>881</v>
      </c>
      <c r="G246" t="s">
        <v>23</v>
      </c>
      <c r="H246" t="s">
        <v>19</v>
      </c>
    </row>
    <row r="247" spans="1:8" x14ac:dyDescent="0.35">
      <c r="A247">
        <v>246</v>
      </c>
      <c r="B247" t="s">
        <v>60</v>
      </c>
      <c r="C247" t="s">
        <v>165</v>
      </c>
      <c r="D247" t="s">
        <v>1002</v>
      </c>
      <c r="E247" t="s">
        <v>166</v>
      </c>
      <c r="F247" t="s">
        <v>167</v>
      </c>
      <c r="G247" t="s">
        <v>23</v>
      </c>
      <c r="H247" t="s">
        <v>19</v>
      </c>
    </row>
    <row r="248" spans="1:8" x14ac:dyDescent="0.35">
      <c r="A248">
        <v>247</v>
      </c>
      <c r="B248" t="s">
        <v>26</v>
      </c>
      <c r="C248" t="s">
        <v>182</v>
      </c>
      <c r="D248" t="s">
        <v>1007</v>
      </c>
      <c r="E248" t="s">
        <v>183</v>
      </c>
      <c r="F248" t="s">
        <v>184</v>
      </c>
      <c r="G248" t="s">
        <v>23</v>
      </c>
      <c r="H248" t="s">
        <v>19</v>
      </c>
    </row>
    <row r="249" spans="1:8" x14ac:dyDescent="0.35">
      <c r="A249">
        <v>248</v>
      </c>
      <c r="B249" t="s">
        <v>26</v>
      </c>
      <c r="C249" t="s">
        <v>291</v>
      </c>
      <c r="D249" t="s">
        <v>1040</v>
      </c>
      <c r="E249" t="s">
        <v>292</v>
      </c>
      <c r="F249" t="s">
        <v>293</v>
      </c>
      <c r="G249" t="s">
        <v>23</v>
      </c>
      <c r="H249" t="s">
        <v>19</v>
      </c>
    </row>
    <row r="250" spans="1:8" x14ac:dyDescent="0.35">
      <c r="A250">
        <v>249</v>
      </c>
      <c r="B250" t="s">
        <v>26</v>
      </c>
      <c r="C250" t="s">
        <v>395</v>
      </c>
      <c r="D250" t="s">
        <v>1078</v>
      </c>
      <c r="E250" t="s">
        <v>396</v>
      </c>
      <c r="F250" t="s">
        <v>397</v>
      </c>
      <c r="G250" t="s">
        <v>23</v>
      </c>
      <c r="H250" t="s">
        <v>19</v>
      </c>
    </row>
    <row r="251" spans="1:8" x14ac:dyDescent="0.35">
      <c r="A251">
        <v>250</v>
      </c>
      <c r="B251" t="s">
        <v>26</v>
      </c>
      <c r="C251" t="s">
        <v>1316</v>
      </c>
      <c r="D251" t="s">
        <v>975</v>
      </c>
      <c r="E251" t="s">
        <v>77</v>
      </c>
      <c r="F251" t="s">
        <v>78</v>
      </c>
      <c r="G251" t="s">
        <v>23</v>
      </c>
      <c r="H251" t="s">
        <v>19</v>
      </c>
    </row>
    <row r="252" spans="1:8" x14ac:dyDescent="0.35">
      <c r="A252">
        <v>251</v>
      </c>
      <c r="B252" t="s">
        <v>26</v>
      </c>
      <c r="C252" t="s">
        <v>325</v>
      </c>
      <c r="D252" t="s">
        <v>1052</v>
      </c>
      <c r="E252" t="s">
        <v>326</v>
      </c>
      <c r="F252" t="s">
        <v>71</v>
      </c>
      <c r="G252" t="s">
        <v>23</v>
      </c>
      <c r="H252" t="s">
        <v>19</v>
      </c>
    </row>
    <row r="253" spans="1:8" x14ac:dyDescent="0.35">
      <c r="A253">
        <v>252</v>
      </c>
      <c r="B253" t="s">
        <v>26</v>
      </c>
      <c r="C253" t="s">
        <v>550</v>
      </c>
      <c r="D253" t="s">
        <v>1139</v>
      </c>
      <c r="E253" t="s">
        <v>551</v>
      </c>
      <c r="F253" t="s">
        <v>552</v>
      </c>
      <c r="G253" t="s">
        <v>23</v>
      </c>
      <c r="H253" t="s">
        <v>19</v>
      </c>
    </row>
    <row r="254" spans="1:8" x14ac:dyDescent="0.35">
      <c r="A254">
        <v>253</v>
      </c>
      <c r="B254" t="s">
        <v>26</v>
      </c>
      <c r="C254" t="s">
        <v>27</v>
      </c>
      <c r="D254" t="s">
        <v>957</v>
      </c>
      <c r="E254" t="s">
        <v>28</v>
      </c>
      <c r="F254" t="s">
        <v>28</v>
      </c>
      <c r="G254" t="s">
        <v>23</v>
      </c>
      <c r="H254" t="s">
        <v>19</v>
      </c>
    </row>
    <row r="255" spans="1:8" x14ac:dyDescent="0.35">
      <c r="A255">
        <v>254</v>
      </c>
      <c r="B255" t="s">
        <v>64</v>
      </c>
      <c r="C255" t="s">
        <v>876</v>
      </c>
      <c r="D255" t="s">
        <v>1271</v>
      </c>
      <c r="E255" t="s">
        <v>877</v>
      </c>
      <c r="F255" t="s">
        <v>878</v>
      </c>
      <c r="G255" t="s">
        <v>23</v>
      </c>
      <c r="H255" t="s">
        <v>19</v>
      </c>
    </row>
    <row r="256" spans="1:8" x14ac:dyDescent="0.35">
      <c r="A256">
        <v>255</v>
      </c>
      <c r="B256" t="s">
        <v>64</v>
      </c>
      <c r="C256" t="s">
        <v>738</v>
      </c>
      <c r="D256" t="s">
        <v>1216</v>
      </c>
      <c r="E256" t="s">
        <v>739</v>
      </c>
      <c r="F256" t="s">
        <v>740</v>
      </c>
      <c r="G256" t="s">
        <v>23</v>
      </c>
      <c r="H256" t="s">
        <v>19</v>
      </c>
    </row>
    <row r="257" spans="1:8" x14ac:dyDescent="0.35">
      <c r="A257">
        <v>256</v>
      </c>
      <c r="B257" t="s">
        <v>64</v>
      </c>
      <c r="C257" t="s">
        <v>65</v>
      </c>
      <c r="D257" t="s">
        <v>971</v>
      </c>
      <c r="E257" t="s">
        <v>66</v>
      </c>
      <c r="F257" t="s">
        <v>67</v>
      </c>
      <c r="G257" t="s">
        <v>23</v>
      </c>
      <c r="H257" t="s">
        <v>19</v>
      </c>
    </row>
    <row r="258" spans="1:8" x14ac:dyDescent="0.35">
      <c r="A258">
        <v>257</v>
      </c>
      <c r="B258" t="s">
        <v>17</v>
      </c>
      <c r="C258" t="s">
        <v>783</v>
      </c>
      <c r="D258" t="s">
        <v>1233</v>
      </c>
      <c r="E258" t="s">
        <v>784</v>
      </c>
      <c r="F258" t="s">
        <v>785</v>
      </c>
      <c r="G258" t="s">
        <v>23</v>
      </c>
      <c r="H258" t="s">
        <v>19</v>
      </c>
    </row>
    <row r="259" spans="1:8" x14ac:dyDescent="0.35">
      <c r="A259">
        <v>258</v>
      </c>
      <c r="B259" t="s">
        <v>1322</v>
      </c>
      <c r="C259" t="s">
        <v>1322</v>
      </c>
      <c r="D259" t="s">
        <v>1324</v>
      </c>
    </row>
  </sheetData>
  <autoFilter ref="A1:H258"/>
  <sortState ref="A2:H258">
    <sortCondition ref="B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selection activeCell="D41" sqref="D41"/>
    </sheetView>
  </sheetViews>
  <sheetFormatPr defaultRowHeight="14.5" x14ac:dyDescent="0.35"/>
  <cols>
    <col min="1" max="1" width="4" bestFit="1" customWidth="1"/>
    <col min="2" max="2" width="13.453125" bestFit="1" customWidth="1"/>
    <col min="3" max="3" width="14" bestFit="1" customWidth="1"/>
    <col min="4" max="4" width="89.7265625" bestFit="1" customWidth="1"/>
    <col min="5" max="5" width="11" bestFit="1" customWidth="1"/>
    <col min="6" max="6" width="33.26953125" customWidth="1"/>
    <col min="7" max="7" width="40.1796875" bestFit="1" customWidth="1"/>
    <col min="8" max="8" width="19.26953125" bestFit="1" customWidth="1"/>
    <col min="9" max="9" width="16" bestFit="1" customWidth="1"/>
  </cols>
  <sheetData>
    <row r="1" spans="1:9" ht="15" x14ac:dyDescent="0.25">
      <c r="A1" t="s">
        <v>0</v>
      </c>
      <c r="B1" t="s">
        <v>6</v>
      </c>
      <c r="C1" t="s">
        <v>7</v>
      </c>
      <c r="D1" t="s">
        <v>1300</v>
      </c>
      <c r="E1" t="s">
        <v>1332</v>
      </c>
      <c r="F1" t="s">
        <v>8</v>
      </c>
      <c r="G1" t="s">
        <v>9</v>
      </c>
      <c r="H1" t="s">
        <v>11</v>
      </c>
      <c r="I1" t="s">
        <v>12</v>
      </c>
    </row>
    <row r="2" spans="1:9" ht="15" x14ac:dyDescent="0.25">
      <c r="A2">
        <v>0</v>
      </c>
      <c r="B2" s="38"/>
      <c r="E2" t="b">
        <v>0</v>
      </c>
    </row>
    <row r="3" spans="1:9" ht="15" x14ac:dyDescent="0.25">
      <c r="A3">
        <v>1</v>
      </c>
      <c r="B3" t="s">
        <v>26</v>
      </c>
      <c r="D3" t="s">
        <v>974</v>
      </c>
      <c r="E3" t="b">
        <v>1</v>
      </c>
      <c r="F3" t="s">
        <v>76</v>
      </c>
      <c r="G3" t="s">
        <v>71</v>
      </c>
      <c r="H3" t="s">
        <v>16</v>
      </c>
      <c r="I3" t="s">
        <v>19</v>
      </c>
    </row>
    <row r="4" spans="1:9" ht="15" x14ac:dyDescent="0.25">
      <c r="A4">
        <v>2</v>
      </c>
      <c r="B4" t="s">
        <v>490</v>
      </c>
      <c r="D4" t="s">
        <v>1115</v>
      </c>
      <c r="E4" t="b">
        <v>0</v>
      </c>
      <c r="F4" t="s">
        <v>491</v>
      </c>
      <c r="G4" t="s">
        <v>492</v>
      </c>
      <c r="H4" t="s">
        <v>16</v>
      </c>
      <c r="I4" t="s">
        <v>19</v>
      </c>
    </row>
    <row r="5" spans="1:9" ht="15" x14ac:dyDescent="0.25">
      <c r="A5">
        <v>3</v>
      </c>
      <c r="B5" t="s">
        <v>79</v>
      </c>
      <c r="D5" t="s">
        <v>976</v>
      </c>
      <c r="E5" t="b">
        <v>0</v>
      </c>
      <c r="F5" t="s">
        <v>80</v>
      </c>
      <c r="G5" t="s">
        <v>81</v>
      </c>
      <c r="H5" t="s">
        <v>16</v>
      </c>
      <c r="I5" t="s">
        <v>54</v>
      </c>
    </row>
    <row r="6" spans="1:9" ht="15" x14ac:dyDescent="0.25">
      <c r="A6">
        <v>4</v>
      </c>
      <c r="B6" t="s">
        <v>928</v>
      </c>
      <c r="D6" t="s">
        <v>1293</v>
      </c>
      <c r="E6" t="b">
        <v>1</v>
      </c>
      <c r="F6" t="s">
        <v>934</v>
      </c>
      <c r="G6" t="s">
        <v>935</v>
      </c>
      <c r="H6" t="s">
        <v>16</v>
      </c>
      <c r="I6" t="s">
        <v>39</v>
      </c>
    </row>
    <row r="7" spans="1:9" ht="15" x14ac:dyDescent="0.25">
      <c r="A7">
        <v>5</v>
      </c>
      <c r="B7" t="s">
        <v>139</v>
      </c>
      <c r="D7" t="s">
        <v>995</v>
      </c>
      <c r="E7" t="b">
        <v>1</v>
      </c>
      <c r="F7" t="s">
        <v>140</v>
      </c>
      <c r="G7" t="s">
        <v>71</v>
      </c>
      <c r="H7" t="s">
        <v>16</v>
      </c>
      <c r="I7" t="s">
        <v>32</v>
      </c>
    </row>
    <row r="8" spans="1:9" ht="15" x14ac:dyDescent="0.25">
      <c r="A8">
        <v>6</v>
      </c>
      <c r="B8" t="s">
        <v>82</v>
      </c>
      <c r="D8" t="s">
        <v>977</v>
      </c>
      <c r="E8" t="b">
        <v>0</v>
      </c>
      <c r="F8" t="s">
        <v>83</v>
      </c>
      <c r="G8" t="s">
        <v>84</v>
      </c>
      <c r="H8" t="s">
        <v>16</v>
      </c>
      <c r="I8" t="s">
        <v>54</v>
      </c>
    </row>
    <row r="9" spans="1:9" ht="15" x14ac:dyDescent="0.25">
      <c r="A9">
        <v>7</v>
      </c>
      <c r="B9" t="s">
        <v>52</v>
      </c>
      <c r="D9" t="s">
        <v>967</v>
      </c>
      <c r="E9" t="b">
        <v>0</v>
      </c>
      <c r="F9" t="s">
        <v>53</v>
      </c>
      <c r="H9" t="s">
        <v>31</v>
      </c>
      <c r="I9" t="s">
        <v>54</v>
      </c>
    </row>
    <row r="10" spans="1:9" ht="15" x14ac:dyDescent="0.25">
      <c r="A10">
        <v>8</v>
      </c>
      <c r="B10" t="s">
        <v>90</v>
      </c>
      <c r="D10" t="s">
        <v>980</v>
      </c>
      <c r="E10" t="b">
        <v>0</v>
      </c>
      <c r="F10" t="s">
        <v>91</v>
      </c>
      <c r="H10" t="s">
        <v>16</v>
      </c>
      <c r="I10" t="s">
        <v>54</v>
      </c>
    </row>
    <row r="11" spans="1:9" ht="15" x14ac:dyDescent="0.25">
      <c r="A11">
        <v>9</v>
      </c>
      <c r="B11" t="s">
        <v>33</v>
      </c>
      <c r="D11" t="s">
        <v>959</v>
      </c>
      <c r="E11" t="b">
        <v>0</v>
      </c>
      <c r="F11" t="s">
        <v>34</v>
      </c>
      <c r="H11" t="s">
        <v>31</v>
      </c>
      <c r="I11" t="s">
        <v>32</v>
      </c>
    </row>
    <row r="12" spans="1:9" ht="15" x14ac:dyDescent="0.25">
      <c r="A12">
        <v>10</v>
      </c>
      <c r="B12" t="s">
        <v>236</v>
      </c>
      <c r="D12" t="s">
        <v>1074</v>
      </c>
      <c r="E12" t="b">
        <v>1</v>
      </c>
      <c r="F12" t="s">
        <v>384</v>
      </c>
      <c r="G12" t="s">
        <v>385</v>
      </c>
      <c r="H12" t="s">
        <v>16</v>
      </c>
      <c r="I12" t="s">
        <v>32</v>
      </c>
    </row>
    <row r="13" spans="1:9" ht="15" x14ac:dyDescent="0.25">
      <c r="A13">
        <v>11</v>
      </c>
      <c r="B13" t="s">
        <v>122</v>
      </c>
      <c r="D13" t="s">
        <v>1294</v>
      </c>
      <c r="E13" t="b">
        <v>1</v>
      </c>
      <c r="F13" t="s">
        <v>936</v>
      </c>
      <c r="G13" t="s">
        <v>75</v>
      </c>
      <c r="H13" t="s">
        <v>16</v>
      </c>
      <c r="I13" t="s">
        <v>32</v>
      </c>
    </row>
    <row r="14" spans="1:9" ht="15" x14ac:dyDescent="0.25">
      <c r="A14">
        <v>12</v>
      </c>
      <c r="B14" t="s">
        <v>104</v>
      </c>
      <c r="D14" t="s">
        <v>1219</v>
      </c>
      <c r="E14" t="b">
        <v>1</v>
      </c>
      <c r="F14" t="s">
        <v>745</v>
      </c>
      <c r="G14" t="s">
        <v>746</v>
      </c>
      <c r="H14" t="s">
        <v>16</v>
      </c>
      <c r="I14" t="s">
        <v>32</v>
      </c>
    </row>
    <row r="15" spans="1:9" ht="15" x14ac:dyDescent="0.25">
      <c r="A15">
        <v>13</v>
      </c>
      <c r="B15" t="s">
        <v>161</v>
      </c>
      <c r="D15" t="s">
        <v>1183</v>
      </c>
      <c r="E15" t="b">
        <v>1</v>
      </c>
      <c r="F15" t="s">
        <v>654</v>
      </c>
      <c r="G15" t="s">
        <v>655</v>
      </c>
      <c r="H15" t="s">
        <v>16</v>
      </c>
      <c r="I15" t="s">
        <v>32</v>
      </c>
    </row>
    <row r="16" spans="1:9" ht="15" x14ac:dyDescent="0.25">
      <c r="A16">
        <v>14</v>
      </c>
      <c r="B16" t="s">
        <v>35</v>
      </c>
      <c r="D16" t="s">
        <v>960</v>
      </c>
      <c r="E16" t="b">
        <v>0</v>
      </c>
      <c r="F16" t="s">
        <v>36</v>
      </c>
      <c r="H16" t="s">
        <v>31</v>
      </c>
      <c r="I16" t="s">
        <v>32</v>
      </c>
    </row>
    <row r="17" spans="1:9" ht="15" x14ac:dyDescent="0.25">
      <c r="A17">
        <v>15</v>
      </c>
      <c r="B17" t="s">
        <v>192</v>
      </c>
      <c r="D17" t="s">
        <v>1205</v>
      </c>
      <c r="E17" t="b">
        <v>1</v>
      </c>
      <c r="F17" t="s">
        <v>711</v>
      </c>
      <c r="G17" t="s">
        <v>712</v>
      </c>
      <c r="H17" t="s">
        <v>16</v>
      </c>
      <c r="I17" t="s">
        <v>32</v>
      </c>
    </row>
    <row r="18" spans="1:9" ht="15" x14ac:dyDescent="0.25">
      <c r="A18">
        <v>16</v>
      </c>
      <c r="B18" t="s">
        <v>72</v>
      </c>
      <c r="D18" t="s">
        <v>983</v>
      </c>
      <c r="E18" t="b">
        <v>1</v>
      </c>
      <c r="F18" t="s">
        <v>100</v>
      </c>
      <c r="G18" t="s">
        <v>75</v>
      </c>
      <c r="H18" t="s">
        <v>16</v>
      </c>
      <c r="I18" t="s">
        <v>32</v>
      </c>
    </row>
    <row r="19" spans="1:9" ht="15" x14ac:dyDescent="0.25">
      <c r="A19">
        <v>17</v>
      </c>
      <c r="B19" t="s">
        <v>209</v>
      </c>
      <c r="D19" t="s">
        <v>1090</v>
      </c>
      <c r="E19" t="b">
        <v>1</v>
      </c>
      <c r="F19" t="s">
        <v>424</v>
      </c>
      <c r="H19" t="s">
        <v>16</v>
      </c>
      <c r="I19" t="s">
        <v>32</v>
      </c>
    </row>
    <row r="20" spans="1:9" ht="15" x14ac:dyDescent="0.25">
      <c r="A20">
        <v>18</v>
      </c>
      <c r="B20" t="s">
        <v>37</v>
      </c>
      <c r="D20" t="s">
        <v>961</v>
      </c>
      <c r="E20" t="b">
        <v>0</v>
      </c>
      <c r="F20" t="s">
        <v>38</v>
      </c>
      <c r="H20" t="s">
        <v>31</v>
      </c>
      <c r="I20" t="s">
        <v>39</v>
      </c>
    </row>
    <row r="21" spans="1:9" x14ac:dyDescent="0.35">
      <c r="A21">
        <v>19</v>
      </c>
      <c r="B21" t="s">
        <v>229</v>
      </c>
      <c r="D21" t="s">
        <v>1253</v>
      </c>
      <c r="E21" t="b">
        <v>1</v>
      </c>
      <c r="F21" t="s">
        <v>832</v>
      </c>
      <c r="H21" t="s">
        <v>16</v>
      </c>
      <c r="I21" t="s">
        <v>39</v>
      </c>
    </row>
    <row r="22" spans="1:9" x14ac:dyDescent="0.35">
      <c r="A22">
        <v>20</v>
      </c>
      <c r="B22" t="s">
        <v>304</v>
      </c>
      <c r="D22" t="s">
        <v>1044</v>
      </c>
      <c r="E22" t="b">
        <v>1</v>
      </c>
      <c r="F22" t="s">
        <v>305</v>
      </c>
      <c r="G22" t="s">
        <v>71</v>
      </c>
      <c r="H22" t="s">
        <v>16</v>
      </c>
      <c r="I22" t="s">
        <v>32</v>
      </c>
    </row>
    <row r="23" spans="1:9" x14ac:dyDescent="0.35">
      <c r="A23">
        <v>21</v>
      </c>
      <c r="B23" t="s">
        <v>297</v>
      </c>
      <c r="D23" t="s">
        <v>1213</v>
      </c>
      <c r="E23" t="b">
        <v>1</v>
      </c>
      <c r="F23" t="s">
        <v>732</v>
      </c>
      <c r="G23" t="s">
        <v>733</v>
      </c>
      <c r="H23" t="s">
        <v>16</v>
      </c>
      <c r="I23" t="s">
        <v>32</v>
      </c>
    </row>
    <row r="24" spans="1:9" x14ac:dyDescent="0.35">
      <c r="A24">
        <v>22</v>
      </c>
      <c r="B24" t="s">
        <v>207</v>
      </c>
      <c r="D24" t="s">
        <v>1014</v>
      </c>
      <c r="E24" t="b">
        <v>0</v>
      </c>
      <c r="F24" t="s">
        <v>208</v>
      </c>
      <c r="H24" t="s">
        <v>16</v>
      </c>
      <c r="I24" t="s">
        <v>32</v>
      </c>
    </row>
    <row r="25" spans="1:9" x14ac:dyDescent="0.35">
      <c r="A25">
        <v>23</v>
      </c>
      <c r="B25" t="s">
        <v>276</v>
      </c>
      <c r="D25" t="s">
        <v>1035</v>
      </c>
      <c r="E25" t="b">
        <v>0</v>
      </c>
      <c r="F25" t="s">
        <v>277</v>
      </c>
      <c r="H25" t="s">
        <v>16</v>
      </c>
      <c r="I25" t="s">
        <v>32</v>
      </c>
    </row>
    <row r="26" spans="1:9" x14ac:dyDescent="0.35">
      <c r="A26">
        <v>24</v>
      </c>
      <c r="B26" t="s">
        <v>351</v>
      </c>
      <c r="D26" t="s">
        <v>1248</v>
      </c>
      <c r="E26" t="b">
        <v>1</v>
      </c>
      <c r="F26" t="s">
        <v>818</v>
      </c>
      <c r="G26" t="s">
        <v>819</v>
      </c>
      <c r="H26" t="s">
        <v>16</v>
      </c>
      <c r="I26" t="s">
        <v>32</v>
      </c>
    </row>
    <row r="27" spans="1:9" x14ac:dyDescent="0.35">
      <c r="A27">
        <v>25</v>
      </c>
      <c r="B27" t="s">
        <v>637</v>
      </c>
      <c r="D27" t="s">
        <v>1174</v>
      </c>
      <c r="E27" t="b">
        <v>1</v>
      </c>
      <c r="F27" t="s">
        <v>638</v>
      </c>
      <c r="H27" t="s">
        <v>16</v>
      </c>
      <c r="I27" t="s">
        <v>32</v>
      </c>
    </row>
    <row r="28" spans="1:9" x14ac:dyDescent="0.35">
      <c r="A28">
        <v>26</v>
      </c>
      <c r="B28" t="s">
        <v>145</v>
      </c>
      <c r="D28" t="s">
        <v>1050</v>
      </c>
      <c r="E28" t="b">
        <v>1</v>
      </c>
      <c r="F28" t="s">
        <v>320</v>
      </c>
      <c r="G28" t="s">
        <v>321</v>
      </c>
      <c r="H28" t="s">
        <v>16</v>
      </c>
      <c r="I28" t="s">
        <v>32</v>
      </c>
    </row>
    <row r="29" spans="1:9" x14ac:dyDescent="0.35">
      <c r="A29">
        <v>27</v>
      </c>
      <c r="B29" t="s">
        <v>322</v>
      </c>
      <c r="D29" t="s">
        <v>1051</v>
      </c>
      <c r="E29" t="b">
        <v>1</v>
      </c>
      <c r="F29" t="s">
        <v>323</v>
      </c>
      <c r="G29" t="s">
        <v>324</v>
      </c>
      <c r="H29" t="s">
        <v>16</v>
      </c>
      <c r="I29" t="s">
        <v>32</v>
      </c>
    </row>
    <row r="30" spans="1:9" x14ac:dyDescent="0.35">
      <c r="A30">
        <v>28</v>
      </c>
      <c r="B30" t="s">
        <v>428</v>
      </c>
      <c r="D30" t="s">
        <v>1186</v>
      </c>
      <c r="E30" t="b">
        <v>1</v>
      </c>
      <c r="F30" t="s">
        <v>662</v>
      </c>
      <c r="H30" t="s">
        <v>16</v>
      </c>
      <c r="I30" t="s">
        <v>32</v>
      </c>
    </row>
    <row r="31" spans="1:9" x14ac:dyDescent="0.35">
      <c r="A31">
        <v>29</v>
      </c>
      <c r="B31" t="s">
        <v>17</v>
      </c>
      <c r="D31" t="s">
        <v>954</v>
      </c>
      <c r="E31" t="b">
        <v>1</v>
      </c>
      <c r="F31" t="s">
        <v>18</v>
      </c>
      <c r="H31" t="s">
        <v>16</v>
      </c>
      <c r="I31" t="s">
        <v>19</v>
      </c>
    </row>
    <row r="32" spans="1:9" x14ac:dyDescent="0.35">
      <c r="A32">
        <v>30</v>
      </c>
      <c r="B32" t="s">
        <v>515</v>
      </c>
      <c r="D32" t="s">
        <v>1124</v>
      </c>
      <c r="E32" t="b">
        <v>0</v>
      </c>
      <c r="F32" t="s">
        <v>516</v>
      </c>
      <c r="G32" t="s">
        <v>517</v>
      </c>
      <c r="H32" t="s">
        <v>16</v>
      </c>
      <c r="I32" t="s">
        <v>19</v>
      </c>
    </row>
    <row r="33" spans="1:9" x14ac:dyDescent="0.35">
      <c r="A33">
        <v>31</v>
      </c>
      <c r="B33" t="s">
        <v>64</v>
      </c>
      <c r="D33" t="s">
        <v>1173</v>
      </c>
      <c r="E33" t="b">
        <v>1</v>
      </c>
      <c r="F33" t="s">
        <v>636</v>
      </c>
      <c r="H33" t="s">
        <v>16</v>
      </c>
      <c r="I33" t="s">
        <v>19</v>
      </c>
    </row>
    <row r="34" spans="1:9" x14ac:dyDescent="0.35">
      <c r="A34">
        <v>32</v>
      </c>
      <c r="B34" t="s">
        <v>133</v>
      </c>
      <c r="D34" t="s">
        <v>1175</v>
      </c>
      <c r="E34" t="b">
        <v>1</v>
      </c>
      <c r="F34" t="s">
        <v>639</v>
      </c>
      <c r="H34" t="s">
        <v>16</v>
      </c>
      <c r="I34" t="s">
        <v>32</v>
      </c>
    </row>
    <row r="35" spans="1:9" x14ac:dyDescent="0.35">
      <c r="A35">
        <v>33</v>
      </c>
      <c r="B35" t="s">
        <v>13</v>
      </c>
      <c r="D35" t="s">
        <v>953</v>
      </c>
      <c r="E35" t="b">
        <v>1</v>
      </c>
      <c r="F35" t="s">
        <v>14</v>
      </c>
      <c r="G35" t="s">
        <v>15</v>
      </c>
      <c r="H35" t="s">
        <v>16</v>
      </c>
    </row>
    <row r="36" spans="1:9" x14ac:dyDescent="0.35">
      <c r="A36">
        <v>34</v>
      </c>
      <c r="B36" t="s">
        <v>633</v>
      </c>
      <c r="D36" t="s">
        <v>1172</v>
      </c>
      <c r="E36" t="b">
        <v>0</v>
      </c>
      <c r="F36" t="s">
        <v>634</v>
      </c>
      <c r="G36" t="s">
        <v>635</v>
      </c>
      <c r="H36" t="s">
        <v>31</v>
      </c>
      <c r="I36" t="s">
        <v>19</v>
      </c>
    </row>
    <row r="37" spans="1:9" x14ac:dyDescent="0.35">
      <c r="A37">
        <v>35</v>
      </c>
      <c r="B37" t="s">
        <v>343</v>
      </c>
      <c r="D37" t="s">
        <v>1063</v>
      </c>
      <c r="E37" t="b">
        <v>1</v>
      </c>
      <c r="F37" t="s">
        <v>355</v>
      </c>
      <c r="H37" t="s">
        <v>16</v>
      </c>
      <c r="I37" t="s">
        <v>32</v>
      </c>
    </row>
    <row r="38" spans="1:9" x14ac:dyDescent="0.35">
      <c r="A38">
        <v>36</v>
      </c>
      <c r="B38" t="s">
        <v>188</v>
      </c>
      <c r="D38" t="s">
        <v>1085</v>
      </c>
      <c r="E38" t="b">
        <v>1</v>
      </c>
      <c r="F38" t="s">
        <v>414</v>
      </c>
      <c r="H38" t="s">
        <v>16</v>
      </c>
      <c r="I38" t="s">
        <v>32</v>
      </c>
    </row>
    <row r="39" spans="1:9" x14ac:dyDescent="0.35">
      <c r="A39">
        <v>37</v>
      </c>
      <c r="B39" t="s">
        <v>60</v>
      </c>
      <c r="D39" t="s">
        <v>1157</v>
      </c>
      <c r="E39" t="b">
        <v>1</v>
      </c>
      <c r="F39" t="s">
        <v>596</v>
      </c>
      <c r="H39" t="s">
        <v>16</v>
      </c>
      <c r="I39" t="s">
        <v>19</v>
      </c>
    </row>
    <row r="40" spans="1:9" x14ac:dyDescent="0.35">
      <c r="A40">
        <v>38</v>
      </c>
      <c r="B40" t="s">
        <v>108</v>
      </c>
      <c r="D40" t="s">
        <v>1087</v>
      </c>
      <c r="E40" t="b">
        <v>1</v>
      </c>
      <c r="F40" t="s">
        <v>418</v>
      </c>
      <c r="H40" t="s">
        <v>16</v>
      </c>
      <c r="I40" t="s">
        <v>32</v>
      </c>
    </row>
    <row r="41" spans="1:9" x14ac:dyDescent="0.35">
      <c r="A41">
        <v>39</v>
      </c>
      <c r="B41" t="s">
        <v>820</v>
      </c>
      <c r="D41" t="s">
        <v>1249</v>
      </c>
      <c r="E41" t="b">
        <v>0</v>
      </c>
      <c r="F41" t="s">
        <v>821</v>
      </c>
      <c r="G41" t="s">
        <v>822</v>
      </c>
      <c r="H41" t="s">
        <v>16</v>
      </c>
      <c r="I41" t="s">
        <v>19</v>
      </c>
    </row>
    <row r="42" spans="1:9" x14ac:dyDescent="0.35">
      <c r="A42">
        <v>40</v>
      </c>
      <c r="B42" t="s">
        <v>588</v>
      </c>
      <c r="D42" t="s">
        <v>1255</v>
      </c>
      <c r="E42" t="b">
        <v>1</v>
      </c>
      <c r="F42" t="s">
        <v>836</v>
      </c>
      <c r="H42" t="s">
        <v>16</v>
      </c>
      <c r="I42" t="s">
        <v>19</v>
      </c>
    </row>
    <row r="43" spans="1:9" x14ac:dyDescent="0.35">
      <c r="A43">
        <v>41</v>
      </c>
      <c r="B43" t="s">
        <v>47</v>
      </c>
      <c r="D43" t="s">
        <v>965</v>
      </c>
      <c r="E43" t="b">
        <v>0</v>
      </c>
      <c r="F43" t="s">
        <v>48</v>
      </c>
      <c r="G43" t="s">
        <v>49</v>
      </c>
      <c r="H43" t="s">
        <v>31</v>
      </c>
      <c r="I43" t="s">
        <v>32</v>
      </c>
    </row>
    <row r="44" spans="1:9" x14ac:dyDescent="0.35">
      <c r="A44">
        <v>42</v>
      </c>
      <c r="B44" t="s">
        <v>153</v>
      </c>
      <c r="D44" t="s">
        <v>1214</v>
      </c>
      <c r="E44" t="b">
        <v>1</v>
      </c>
      <c r="F44" t="s">
        <v>734</v>
      </c>
      <c r="H44" t="s">
        <v>16</v>
      </c>
      <c r="I44" t="s">
        <v>32</v>
      </c>
    </row>
    <row r="45" spans="1:9" x14ac:dyDescent="0.35">
      <c r="A45">
        <v>43</v>
      </c>
      <c r="B45" t="s">
        <v>157</v>
      </c>
      <c r="D45" t="s">
        <v>1103</v>
      </c>
      <c r="E45" t="b">
        <v>1</v>
      </c>
      <c r="F45" t="s">
        <v>459</v>
      </c>
      <c r="H45" t="s">
        <v>16</v>
      </c>
      <c r="I45" t="s">
        <v>32</v>
      </c>
    </row>
    <row r="46" spans="1:9" x14ac:dyDescent="0.35">
      <c r="A46">
        <v>44</v>
      </c>
      <c r="B46" t="s">
        <v>101</v>
      </c>
      <c r="D46" t="s">
        <v>984</v>
      </c>
      <c r="E46" t="b">
        <v>1</v>
      </c>
      <c r="F46" t="s">
        <v>102</v>
      </c>
      <c r="G46" t="s">
        <v>103</v>
      </c>
      <c r="H46" t="s">
        <v>16</v>
      </c>
      <c r="I46" t="s">
        <v>32</v>
      </c>
    </row>
    <row r="47" spans="1:9" x14ac:dyDescent="0.35">
      <c r="A47">
        <v>45</v>
      </c>
      <c r="B47" t="s">
        <v>29</v>
      </c>
      <c r="D47" t="s">
        <v>958</v>
      </c>
      <c r="E47" t="b">
        <v>0</v>
      </c>
      <c r="F47" t="s">
        <v>30</v>
      </c>
      <c r="H47" t="s">
        <v>31</v>
      </c>
      <c r="I47" t="s">
        <v>32</v>
      </c>
    </row>
    <row r="48" spans="1:9" x14ac:dyDescent="0.35">
      <c r="A48">
        <v>46</v>
      </c>
      <c r="B48" t="s">
        <v>195</v>
      </c>
      <c r="D48" t="s">
        <v>1179</v>
      </c>
      <c r="E48" t="b">
        <v>1</v>
      </c>
      <c r="F48" t="s">
        <v>648</v>
      </c>
      <c r="G48" t="s">
        <v>649</v>
      </c>
      <c r="H48" t="s">
        <v>16</v>
      </c>
      <c r="I48" t="s">
        <v>32</v>
      </c>
    </row>
    <row r="49" spans="1:9" x14ac:dyDescent="0.35">
      <c r="A49">
        <v>47</v>
      </c>
      <c r="B49" t="s">
        <v>136</v>
      </c>
      <c r="D49" t="s">
        <v>994</v>
      </c>
      <c r="E49" t="b">
        <v>1</v>
      </c>
      <c r="F49" t="s">
        <v>137</v>
      </c>
      <c r="H49" t="s">
        <v>16</v>
      </c>
      <c r="I49" t="s">
        <v>32</v>
      </c>
    </row>
    <row r="50" spans="1:9" x14ac:dyDescent="0.35">
      <c r="A50">
        <v>48</v>
      </c>
      <c r="B50" t="s">
        <v>40</v>
      </c>
      <c r="D50" t="s">
        <v>962</v>
      </c>
      <c r="E50" t="b">
        <v>0</v>
      </c>
      <c r="F50" t="s">
        <v>41</v>
      </c>
      <c r="H50" t="s">
        <v>31</v>
      </c>
      <c r="I50" t="s">
        <v>32</v>
      </c>
    </row>
    <row r="51" spans="1:9" x14ac:dyDescent="0.35">
      <c r="A51">
        <v>49</v>
      </c>
      <c r="B51" t="s">
        <v>44</v>
      </c>
      <c r="D51" t="s">
        <v>964</v>
      </c>
      <c r="E51" t="b">
        <v>0</v>
      </c>
      <c r="F51" t="s">
        <v>45</v>
      </c>
      <c r="G51" t="s">
        <v>46</v>
      </c>
      <c r="H51" t="s">
        <v>31</v>
      </c>
      <c r="I51" t="s">
        <v>32</v>
      </c>
    </row>
    <row r="52" spans="1:9" x14ac:dyDescent="0.35">
      <c r="A52">
        <v>50</v>
      </c>
      <c r="B52" t="s">
        <v>178</v>
      </c>
      <c r="D52" t="s">
        <v>1066</v>
      </c>
      <c r="E52" t="b">
        <v>1</v>
      </c>
      <c r="F52" t="s">
        <v>362</v>
      </c>
      <c r="G52" t="s">
        <v>363</v>
      </c>
      <c r="H52" t="s">
        <v>16</v>
      </c>
      <c r="I52" t="s">
        <v>32</v>
      </c>
    </row>
    <row r="53" spans="1:9" x14ac:dyDescent="0.35">
      <c r="A53">
        <v>51</v>
      </c>
      <c r="B53" t="s">
        <v>199</v>
      </c>
      <c r="D53" t="s">
        <v>1095</v>
      </c>
      <c r="E53" t="b">
        <v>1</v>
      </c>
      <c r="F53" t="s">
        <v>437</v>
      </c>
      <c r="H53" t="s">
        <v>16</v>
      </c>
      <c r="I53" t="s">
        <v>32</v>
      </c>
    </row>
    <row r="54" spans="1:9" x14ac:dyDescent="0.35">
      <c r="A54">
        <v>52</v>
      </c>
      <c r="B54" t="s">
        <v>125</v>
      </c>
      <c r="D54" t="s">
        <v>1177</v>
      </c>
      <c r="E54" t="b">
        <v>1</v>
      </c>
      <c r="F54" t="s">
        <v>643</v>
      </c>
      <c r="G54" t="s">
        <v>644</v>
      </c>
      <c r="H54" t="s">
        <v>16</v>
      </c>
      <c r="I54" t="s">
        <v>32</v>
      </c>
    </row>
    <row r="55" spans="1:9" x14ac:dyDescent="0.35">
      <c r="A55">
        <v>53</v>
      </c>
      <c r="B55" t="s">
        <v>278</v>
      </c>
      <c r="D55" t="s">
        <v>1211</v>
      </c>
      <c r="E55" t="b">
        <v>1</v>
      </c>
      <c r="F55" t="s">
        <v>728</v>
      </c>
      <c r="G55" t="s">
        <v>729</v>
      </c>
      <c r="H55" t="s">
        <v>16</v>
      </c>
      <c r="I55" t="s">
        <v>32</v>
      </c>
    </row>
    <row r="56" spans="1:9" x14ac:dyDescent="0.35">
      <c r="A56">
        <v>54</v>
      </c>
      <c r="B56" t="s">
        <v>247</v>
      </c>
      <c r="D56" t="s">
        <v>1266</v>
      </c>
      <c r="E56" t="b">
        <v>1</v>
      </c>
      <c r="F56" t="s">
        <v>863</v>
      </c>
      <c r="G56" t="s">
        <v>863</v>
      </c>
      <c r="H56" t="s">
        <v>16</v>
      </c>
      <c r="I56" t="s">
        <v>32</v>
      </c>
    </row>
    <row r="57" spans="1:9" x14ac:dyDescent="0.35">
      <c r="A57">
        <v>55</v>
      </c>
      <c r="B57" t="s">
        <v>116</v>
      </c>
      <c r="D57" t="s">
        <v>1118</v>
      </c>
      <c r="E57" t="b">
        <v>1</v>
      </c>
      <c r="F57" t="s">
        <v>499</v>
      </c>
      <c r="H57" t="s">
        <v>16</v>
      </c>
      <c r="I57" t="s">
        <v>32</v>
      </c>
    </row>
    <row r="58" spans="1:9" x14ac:dyDescent="0.35">
      <c r="A58">
        <v>56</v>
      </c>
      <c r="B58" t="s">
        <v>55</v>
      </c>
      <c r="D58" t="s">
        <v>968</v>
      </c>
      <c r="E58" t="b">
        <v>0</v>
      </c>
      <c r="F58" t="s">
        <v>56</v>
      </c>
      <c r="H58" t="s">
        <v>31</v>
      </c>
      <c r="I58" t="s">
        <v>32</v>
      </c>
    </row>
    <row r="59" spans="1:9" x14ac:dyDescent="0.35">
      <c r="A59">
        <v>57</v>
      </c>
      <c r="B59" t="s">
        <v>309</v>
      </c>
      <c r="D59" t="s">
        <v>1088</v>
      </c>
      <c r="E59" t="b">
        <v>1</v>
      </c>
      <c r="F59" t="s">
        <v>419</v>
      </c>
      <c r="G59" t="s">
        <v>420</v>
      </c>
      <c r="H59" t="s">
        <v>16</v>
      </c>
      <c r="I59" t="s">
        <v>32</v>
      </c>
    </row>
    <row r="60" spans="1:9" x14ac:dyDescent="0.35">
      <c r="A60">
        <v>58</v>
      </c>
      <c r="B60" t="s">
        <v>112</v>
      </c>
      <c r="D60" t="s">
        <v>1060</v>
      </c>
      <c r="E60" t="b">
        <v>1</v>
      </c>
      <c r="F60" t="s">
        <v>347</v>
      </c>
      <c r="H60" t="s">
        <v>16</v>
      </c>
      <c r="I60" t="s">
        <v>32</v>
      </c>
    </row>
    <row r="61" spans="1:9" x14ac:dyDescent="0.35">
      <c r="A61">
        <v>59</v>
      </c>
      <c r="B61" t="s">
        <v>42</v>
      </c>
      <c r="D61" t="s">
        <v>963</v>
      </c>
      <c r="E61" t="b">
        <v>0</v>
      </c>
      <c r="F61" t="s">
        <v>43</v>
      </c>
      <c r="H61" t="s">
        <v>31</v>
      </c>
      <c r="I61" t="s">
        <v>32</v>
      </c>
    </row>
    <row r="62" spans="1:9" x14ac:dyDescent="0.35">
      <c r="A62">
        <v>60</v>
      </c>
      <c r="B62" t="s">
        <v>85</v>
      </c>
      <c r="D62" t="s">
        <v>978</v>
      </c>
      <c r="E62" t="b">
        <v>0</v>
      </c>
      <c r="F62" t="s">
        <v>86</v>
      </c>
      <c r="G62" t="s">
        <v>87</v>
      </c>
      <c r="H62" t="s">
        <v>16</v>
      </c>
      <c r="I62" t="s">
        <v>54</v>
      </c>
    </row>
    <row r="63" spans="1:9" x14ac:dyDescent="0.35">
      <c r="A63">
        <v>61</v>
      </c>
      <c r="B63" t="s">
        <v>300</v>
      </c>
      <c r="D63" t="s">
        <v>1132</v>
      </c>
      <c r="E63" t="b">
        <v>1</v>
      </c>
      <c r="F63" t="s">
        <v>533</v>
      </c>
      <c r="H63" t="s">
        <v>16</v>
      </c>
      <c r="I63" t="s">
        <v>32</v>
      </c>
    </row>
    <row r="64" spans="1:9" x14ac:dyDescent="0.35">
      <c r="A64">
        <v>62</v>
      </c>
      <c r="B64" t="s">
        <v>50</v>
      </c>
      <c r="D64" t="s">
        <v>966</v>
      </c>
      <c r="E64" t="b">
        <v>0</v>
      </c>
      <c r="F64" t="s">
        <v>51</v>
      </c>
      <c r="H64" t="s">
        <v>31</v>
      </c>
      <c r="I64" t="s">
        <v>32</v>
      </c>
    </row>
    <row r="65" spans="1:9" x14ac:dyDescent="0.35">
      <c r="A65">
        <v>63</v>
      </c>
      <c r="B65" t="s">
        <v>240</v>
      </c>
      <c r="D65" t="s">
        <v>1142</v>
      </c>
      <c r="E65" t="b">
        <v>1</v>
      </c>
      <c r="F65" t="s">
        <v>243</v>
      </c>
      <c r="H65" t="s">
        <v>16</v>
      </c>
      <c r="I65" t="s">
        <v>32</v>
      </c>
    </row>
    <row r="66" spans="1:9" x14ac:dyDescent="0.35">
      <c r="A66">
        <v>64</v>
      </c>
      <c r="B66" t="s">
        <v>68</v>
      </c>
      <c r="D66" t="s">
        <v>979</v>
      </c>
      <c r="E66" t="b">
        <v>1</v>
      </c>
      <c r="F66" t="s">
        <v>88</v>
      </c>
      <c r="G66" t="s">
        <v>89</v>
      </c>
      <c r="H66" t="s">
        <v>16</v>
      </c>
      <c r="I66" t="s">
        <v>54</v>
      </c>
    </row>
    <row r="67" spans="1:9" x14ac:dyDescent="0.35">
      <c r="A67">
        <v>65</v>
      </c>
      <c r="B67" t="s">
        <v>264</v>
      </c>
      <c r="D67" t="s">
        <v>1031</v>
      </c>
      <c r="E67" t="b">
        <v>1</v>
      </c>
      <c r="F67" t="s">
        <v>265</v>
      </c>
      <c r="G67" t="s">
        <v>266</v>
      </c>
      <c r="H67" t="s">
        <v>16</v>
      </c>
      <c r="I67" t="s">
        <v>32</v>
      </c>
    </row>
    <row r="68" spans="1:9" x14ac:dyDescent="0.35">
      <c r="A68">
        <v>66</v>
      </c>
      <c r="B68" t="s">
        <v>168</v>
      </c>
      <c r="D68" t="s">
        <v>1047</v>
      </c>
      <c r="E68" t="b">
        <v>1</v>
      </c>
      <c r="F68" t="s">
        <v>313</v>
      </c>
      <c r="H68" t="s">
        <v>16</v>
      </c>
      <c r="I68" t="s">
        <v>32</v>
      </c>
    </row>
    <row r="69" spans="1:9" x14ac:dyDescent="0.35">
      <c r="A69">
        <v>67</v>
      </c>
      <c r="B69" t="s">
        <v>141</v>
      </c>
      <c r="D69" t="s">
        <v>1155</v>
      </c>
      <c r="E69" t="b">
        <v>1</v>
      </c>
      <c r="F69" t="s">
        <v>594</v>
      </c>
      <c r="G69" t="s">
        <v>595</v>
      </c>
      <c r="H69" t="s">
        <v>16</v>
      </c>
      <c r="I69" t="s">
        <v>32</v>
      </c>
    </row>
    <row r="70" spans="1:9" x14ac:dyDescent="0.35">
      <c r="A70">
        <v>68</v>
      </c>
      <c r="B70" t="s">
        <v>92</v>
      </c>
      <c r="D70" t="s">
        <v>1180</v>
      </c>
      <c r="E70" t="b">
        <v>1</v>
      </c>
      <c r="F70" t="s">
        <v>650</v>
      </c>
      <c r="H70" t="s">
        <v>16</v>
      </c>
      <c r="I70" t="s">
        <v>32</v>
      </c>
    </row>
    <row r="71" spans="1:9" x14ac:dyDescent="0.35">
      <c r="A71">
        <v>69</v>
      </c>
      <c r="B71" t="s">
        <v>617</v>
      </c>
      <c r="D71" t="s">
        <v>1167</v>
      </c>
      <c r="E71" t="b">
        <v>1</v>
      </c>
      <c r="F71" t="s">
        <v>621</v>
      </c>
      <c r="G71" t="s">
        <v>622</v>
      </c>
      <c r="H71" t="s">
        <v>16</v>
      </c>
      <c r="I71" t="s">
        <v>32</v>
      </c>
    </row>
    <row r="72" spans="1:9" x14ac:dyDescent="0.35">
      <c r="A72">
        <v>70</v>
      </c>
      <c r="B72" t="s">
        <v>932</v>
      </c>
      <c r="D72" t="s">
        <v>1292</v>
      </c>
      <c r="E72" t="b">
        <v>0</v>
      </c>
      <c r="F72" t="s">
        <v>933</v>
      </c>
      <c r="H72" t="s">
        <v>16</v>
      </c>
      <c r="I72" t="s">
        <v>39</v>
      </c>
    </row>
    <row r="73" spans="1:9" x14ac:dyDescent="0.35">
      <c r="A73">
        <v>71</v>
      </c>
      <c r="B73" t="s">
        <v>557</v>
      </c>
      <c r="D73" t="s">
        <v>1187</v>
      </c>
      <c r="E73" t="b">
        <v>1</v>
      </c>
      <c r="F73" t="s">
        <v>663</v>
      </c>
      <c r="H73" t="s">
        <v>16</v>
      </c>
      <c r="I73" t="s">
        <v>32</v>
      </c>
    </row>
    <row r="74" spans="1:9" x14ac:dyDescent="0.35">
      <c r="A74">
        <v>72</v>
      </c>
      <c r="B74" t="s">
        <v>129</v>
      </c>
      <c r="D74" t="s">
        <v>1140</v>
      </c>
      <c r="E74" t="b">
        <v>1</v>
      </c>
      <c r="F74" t="s">
        <v>553</v>
      </c>
      <c r="H74" t="s">
        <v>16</v>
      </c>
      <c r="I74" t="s">
        <v>32</v>
      </c>
    </row>
    <row r="75" spans="1:9" x14ac:dyDescent="0.35">
      <c r="A75">
        <v>73</v>
      </c>
      <c r="B75" t="s">
        <v>584</v>
      </c>
      <c r="D75" t="s">
        <v>1181</v>
      </c>
      <c r="E75" t="b">
        <v>1</v>
      </c>
      <c r="F75" t="s">
        <v>651</v>
      </c>
      <c r="H75" t="s">
        <v>16</v>
      </c>
      <c r="I75" t="s">
        <v>32</v>
      </c>
    </row>
    <row r="76" spans="1:9" x14ac:dyDescent="0.35">
      <c r="A76">
        <v>74</v>
      </c>
      <c r="B76" t="s">
        <v>57</v>
      </c>
      <c r="D76" t="s">
        <v>969</v>
      </c>
      <c r="E76" t="b">
        <v>0</v>
      </c>
      <c r="F76" t="s">
        <v>58</v>
      </c>
      <c r="G76" t="s">
        <v>59</v>
      </c>
      <c r="H76" t="s">
        <v>31</v>
      </c>
      <c r="I76" t="s">
        <v>32</v>
      </c>
    </row>
    <row r="77" spans="1:9" x14ac:dyDescent="0.35">
      <c r="A77">
        <v>75</v>
      </c>
      <c r="B77" t="s">
        <v>709</v>
      </c>
      <c r="D77" t="s">
        <v>1204</v>
      </c>
      <c r="E77" t="b">
        <v>0</v>
      </c>
      <c r="F77" t="s">
        <v>710</v>
      </c>
      <c r="H77" t="s">
        <v>16</v>
      </c>
      <c r="I77" t="s">
        <v>32</v>
      </c>
    </row>
    <row r="78" spans="1:9" x14ac:dyDescent="0.35">
      <c r="A78">
        <v>76</v>
      </c>
      <c r="B78" t="s">
        <v>149</v>
      </c>
      <c r="D78" t="s">
        <v>1107</v>
      </c>
      <c r="E78" t="b">
        <v>1</v>
      </c>
      <c r="F78" t="s">
        <v>469</v>
      </c>
      <c r="H78" t="s">
        <v>16</v>
      </c>
      <c r="I78" t="s">
        <v>32</v>
      </c>
    </row>
    <row r="79" spans="1:9" x14ac:dyDescent="0.35">
      <c r="A79">
        <v>77</v>
      </c>
      <c r="B79" t="s">
        <v>460</v>
      </c>
      <c r="D79" t="s">
        <v>1182</v>
      </c>
      <c r="E79" t="b">
        <v>1</v>
      </c>
      <c r="F79" t="s">
        <v>652</v>
      </c>
      <c r="G79" t="s">
        <v>653</v>
      </c>
      <c r="H79" t="s">
        <v>16</v>
      </c>
      <c r="I79" t="s">
        <v>32</v>
      </c>
    </row>
    <row r="80" spans="1:9" x14ac:dyDescent="0.35">
      <c r="A80">
        <v>78</v>
      </c>
      <c r="B80" t="s">
        <v>773</v>
      </c>
      <c r="D80" t="s">
        <v>1229</v>
      </c>
      <c r="E80" t="b">
        <v>1</v>
      </c>
      <c r="F80" t="s">
        <v>774</v>
      </c>
      <c r="G80" t="s">
        <v>71</v>
      </c>
      <c r="H80" t="s">
        <v>16</v>
      </c>
      <c r="I80" t="s">
        <v>32</v>
      </c>
    </row>
    <row r="81" spans="1:9" x14ac:dyDescent="0.35">
      <c r="A81">
        <v>79</v>
      </c>
      <c r="B81" t="s">
        <v>203</v>
      </c>
      <c r="D81" t="s">
        <v>1125</v>
      </c>
      <c r="E81" t="b">
        <v>1</v>
      </c>
      <c r="F81" t="s">
        <v>518</v>
      </c>
      <c r="H81" t="s">
        <v>16</v>
      </c>
      <c r="I81" t="s">
        <v>39</v>
      </c>
    </row>
    <row r="82" spans="1:9" x14ac:dyDescent="0.35">
      <c r="A82">
        <v>80</v>
      </c>
      <c r="B82" t="s">
        <v>172</v>
      </c>
      <c r="D82" t="s">
        <v>1171</v>
      </c>
      <c r="E82" t="b">
        <v>1</v>
      </c>
      <c r="F82" t="s">
        <v>632</v>
      </c>
      <c r="H82" t="s">
        <v>16</v>
      </c>
      <c r="I82" t="s">
        <v>32</v>
      </c>
    </row>
    <row r="83" spans="1:9" x14ac:dyDescent="0.35">
      <c r="A83">
        <v>81</v>
      </c>
      <c r="B83" t="s">
        <v>120</v>
      </c>
      <c r="D83" t="s">
        <v>989</v>
      </c>
      <c r="E83" t="b">
        <v>1</v>
      </c>
      <c r="F83" t="s">
        <v>121</v>
      </c>
      <c r="H83" t="s">
        <v>16</v>
      </c>
      <c r="I83" t="s">
        <v>32</v>
      </c>
    </row>
    <row r="84" spans="1:9" x14ac:dyDescent="0.35">
      <c r="A84">
        <v>82</v>
      </c>
      <c r="B84" t="s">
        <v>225</v>
      </c>
      <c r="D84" t="s">
        <v>1129</v>
      </c>
      <c r="E84" t="b">
        <v>1</v>
      </c>
      <c r="F84" t="s">
        <v>527</v>
      </c>
      <c r="H84" t="s">
        <v>16</v>
      </c>
      <c r="I84" t="s">
        <v>32</v>
      </c>
    </row>
    <row r="85" spans="1:9" x14ac:dyDescent="0.35">
      <c r="A85">
        <v>83</v>
      </c>
      <c r="B85" t="s">
        <v>851</v>
      </c>
      <c r="D85" t="s">
        <v>1284</v>
      </c>
      <c r="E85" t="b">
        <v>1</v>
      </c>
      <c r="F85" t="s">
        <v>913</v>
      </c>
      <c r="G85" t="s">
        <v>71</v>
      </c>
      <c r="H85" t="s">
        <v>16</v>
      </c>
      <c r="I85" t="s">
        <v>39</v>
      </c>
    </row>
    <row r="86" spans="1:9" x14ac:dyDescent="0.35">
      <c r="A86">
        <v>84</v>
      </c>
      <c r="B86" t="s">
        <v>96</v>
      </c>
      <c r="D86" t="s">
        <v>1240</v>
      </c>
      <c r="E86" t="b">
        <v>1</v>
      </c>
      <c r="F86" t="s">
        <v>799</v>
      </c>
      <c r="H86" t="s">
        <v>16</v>
      </c>
      <c r="I86" t="s">
        <v>32</v>
      </c>
    </row>
  </sheetData>
  <autoFilter ref="A1:I8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3"/>
  <sheetViews>
    <sheetView workbookViewId="0">
      <selection activeCell="E101" sqref="E101"/>
    </sheetView>
  </sheetViews>
  <sheetFormatPr defaultRowHeight="14.5" x14ac:dyDescent="0.35"/>
  <cols>
    <col min="1" max="1" width="10.453125" bestFit="1" customWidth="1"/>
    <col min="2" max="2" width="89.7265625" bestFit="1" customWidth="1"/>
    <col min="3" max="3" width="10.453125" bestFit="1" customWidth="1"/>
  </cols>
  <sheetData>
    <row r="1" spans="1:3" s="15" customFormat="1" ht="15" x14ac:dyDescent="0.25">
      <c r="A1" s="15" t="s">
        <v>1335</v>
      </c>
      <c r="B1" s="15" t="s">
        <v>952</v>
      </c>
      <c r="C1" s="15" t="s">
        <v>1336</v>
      </c>
    </row>
    <row r="2" spans="1:3" ht="15" x14ac:dyDescent="0.25">
      <c r="A2" t="s">
        <v>52</v>
      </c>
      <c r="B2" t="s">
        <v>967</v>
      </c>
      <c r="C2" t="s">
        <v>52</v>
      </c>
    </row>
    <row r="3" spans="1:3" ht="15" x14ac:dyDescent="0.25">
      <c r="A3" t="s">
        <v>82</v>
      </c>
      <c r="B3" t="s">
        <v>977</v>
      </c>
      <c r="C3" t="s">
        <v>82</v>
      </c>
    </row>
    <row r="4" spans="1:3" ht="15" x14ac:dyDescent="0.25">
      <c r="A4" t="s">
        <v>79</v>
      </c>
      <c r="B4" t="s">
        <v>976</v>
      </c>
      <c r="C4" t="s">
        <v>79</v>
      </c>
    </row>
    <row r="5" spans="1:3" ht="15" x14ac:dyDescent="0.25">
      <c r="A5" t="s">
        <v>85</v>
      </c>
      <c r="B5" t="s">
        <v>978</v>
      </c>
      <c r="C5" t="s">
        <v>85</v>
      </c>
    </row>
    <row r="6" spans="1:3" ht="15" x14ac:dyDescent="0.25">
      <c r="A6" t="s">
        <v>68</v>
      </c>
      <c r="B6" t="s">
        <v>979</v>
      </c>
      <c r="C6" t="s">
        <v>68</v>
      </c>
    </row>
    <row r="7" spans="1:3" ht="15" x14ac:dyDescent="0.25">
      <c r="A7" t="s">
        <v>90</v>
      </c>
      <c r="B7" t="s">
        <v>980</v>
      </c>
      <c r="C7" t="s">
        <v>90</v>
      </c>
    </row>
    <row r="8" spans="1:3" ht="15" x14ac:dyDescent="0.25">
      <c r="A8" t="s">
        <v>558</v>
      </c>
      <c r="B8" t="s">
        <v>1143</v>
      </c>
      <c r="C8" t="s">
        <v>558</v>
      </c>
    </row>
    <row r="9" spans="1:3" ht="15" x14ac:dyDescent="0.25">
      <c r="A9" t="s">
        <v>741</v>
      </c>
      <c r="B9" t="s">
        <v>1217</v>
      </c>
      <c r="C9" t="s">
        <v>741</v>
      </c>
    </row>
    <row r="10" spans="1:3" ht="15" x14ac:dyDescent="0.25">
      <c r="A10" t="s">
        <v>735</v>
      </c>
      <c r="B10" t="s">
        <v>1215</v>
      </c>
      <c r="C10" t="s">
        <v>735</v>
      </c>
    </row>
    <row r="11" spans="1:3" ht="15" x14ac:dyDescent="0.25">
      <c r="A11" t="s">
        <v>697</v>
      </c>
      <c r="B11" t="s">
        <v>1200</v>
      </c>
      <c r="C11" t="s">
        <v>697</v>
      </c>
    </row>
    <row r="12" spans="1:3" ht="15" x14ac:dyDescent="0.25">
      <c r="A12" t="s">
        <v>947</v>
      </c>
      <c r="B12" t="s">
        <v>1299</v>
      </c>
      <c r="C12" t="s">
        <v>947</v>
      </c>
    </row>
    <row r="13" spans="1:3" ht="15" x14ac:dyDescent="0.25">
      <c r="A13" t="s">
        <v>524</v>
      </c>
      <c r="B13" t="s">
        <v>1128</v>
      </c>
      <c r="C13" t="s">
        <v>524</v>
      </c>
    </row>
    <row r="14" spans="1:3" ht="15" x14ac:dyDescent="0.25">
      <c r="A14" t="s">
        <v>716</v>
      </c>
      <c r="B14" t="s">
        <v>1207</v>
      </c>
      <c r="C14" t="s">
        <v>716</v>
      </c>
    </row>
    <row r="15" spans="1:3" ht="15" x14ac:dyDescent="0.25">
      <c r="A15" t="s">
        <v>803</v>
      </c>
      <c r="B15" t="s">
        <v>1242</v>
      </c>
      <c r="C15" t="s">
        <v>803</v>
      </c>
    </row>
    <row r="16" spans="1:3" ht="15" x14ac:dyDescent="0.25">
      <c r="A16" t="s">
        <v>750</v>
      </c>
      <c r="B16" t="s">
        <v>1221</v>
      </c>
      <c r="C16" t="s">
        <v>750</v>
      </c>
    </row>
    <row r="17" spans="1:3" ht="15" x14ac:dyDescent="0.25">
      <c r="A17" t="s">
        <v>743</v>
      </c>
      <c r="B17" t="s">
        <v>1218</v>
      </c>
      <c r="C17" t="s">
        <v>743</v>
      </c>
    </row>
    <row r="18" spans="1:3" ht="15" x14ac:dyDescent="0.25">
      <c r="A18" t="s">
        <v>476</v>
      </c>
      <c r="B18" t="s">
        <v>1110</v>
      </c>
      <c r="C18" t="s">
        <v>476</v>
      </c>
    </row>
    <row r="19" spans="1:3" ht="15" x14ac:dyDescent="0.25">
      <c r="A19" t="s">
        <v>443</v>
      </c>
      <c r="B19" t="s">
        <v>1098</v>
      </c>
      <c r="C19" t="s">
        <v>443</v>
      </c>
    </row>
    <row r="20" spans="1:3" ht="15" x14ac:dyDescent="0.25">
      <c r="A20" t="s">
        <v>369</v>
      </c>
      <c r="B20" t="s">
        <v>1069</v>
      </c>
      <c r="C20" t="s">
        <v>369</v>
      </c>
    </row>
    <row r="21" spans="1:3" x14ac:dyDescent="0.35">
      <c r="A21" t="s">
        <v>279</v>
      </c>
      <c r="B21" t="s">
        <v>1036</v>
      </c>
      <c r="C21" t="s">
        <v>279</v>
      </c>
    </row>
    <row r="22" spans="1:3" x14ac:dyDescent="0.35">
      <c r="A22" t="s">
        <v>780</v>
      </c>
      <c r="B22" t="s">
        <v>1232</v>
      </c>
      <c r="C22" t="s">
        <v>780</v>
      </c>
    </row>
    <row r="23" spans="1:3" x14ac:dyDescent="0.35">
      <c r="A23" t="s">
        <v>778</v>
      </c>
      <c r="B23" t="s">
        <v>1231</v>
      </c>
      <c r="C23" t="s">
        <v>778</v>
      </c>
    </row>
    <row r="24" spans="1:3" x14ac:dyDescent="0.35">
      <c r="A24" t="s">
        <v>903</v>
      </c>
      <c r="B24" t="s">
        <v>1280</v>
      </c>
      <c r="C24" t="s">
        <v>903</v>
      </c>
    </row>
    <row r="25" spans="1:3" x14ac:dyDescent="0.35">
      <c r="A25" t="s">
        <v>753</v>
      </c>
      <c r="B25" t="s">
        <v>1222</v>
      </c>
      <c r="C25" t="s">
        <v>753</v>
      </c>
    </row>
    <row r="26" spans="1:3" x14ac:dyDescent="0.35">
      <c r="A26" t="s">
        <v>854</v>
      </c>
      <c r="B26" t="s">
        <v>1263</v>
      </c>
      <c r="C26" t="s">
        <v>854</v>
      </c>
    </row>
    <row r="27" spans="1:3" x14ac:dyDescent="0.35">
      <c r="A27" t="s">
        <v>50</v>
      </c>
      <c r="B27" t="s">
        <v>966</v>
      </c>
      <c r="C27" t="s">
        <v>50</v>
      </c>
    </row>
    <row r="28" spans="1:3" x14ac:dyDescent="0.35">
      <c r="A28" t="s">
        <v>282</v>
      </c>
      <c r="B28" t="s">
        <v>1037</v>
      </c>
      <c r="C28" t="s">
        <v>282</v>
      </c>
    </row>
    <row r="29" spans="1:3" x14ac:dyDescent="0.35">
      <c r="A29" t="s">
        <v>57</v>
      </c>
      <c r="B29" t="s">
        <v>969</v>
      </c>
      <c r="C29" t="s">
        <v>57</v>
      </c>
    </row>
    <row r="30" spans="1:3" x14ac:dyDescent="0.35">
      <c r="A30" t="s">
        <v>378</v>
      </c>
      <c r="B30" t="s">
        <v>1072</v>
      </c>
      <c r="C30" t="s">
        <v>378</v>
      </c>
    </row>
    <row r="31" spans="1:3" x14ac:dyDescent="0.35">
      <c r="A31" t="s">
        <v>179</v>
      </c>
      <c r="B31" t="s">
        <v>1006</v>
      </c>
      <c r="C31" t="s">
        <v>179</v>
      </c>
    </row>
    <row r="32" spans="1:3" x14ac:dyDescent="0.35">
      <c r="A32" t="s">
        <v>545</v>
      </c>
      <c r="B32" t="s">
        <v>1137</v>
      </c>
      <c r="C32" t="s">
        <v>545</v>
      </c>
    </row>
    <row r="33" spans="1:3" x14ac:dyDescent="0.35">
      <c r="A33" t="s">
        <v>200</v>
      </c>
      <c r="B33" t="s">
        <v>1012</v>
      </c>
      <c r="C33" t="s">
        <v>200</v>
      </c>
    </row>
    <row r="34" spans="1:3" x14ac:dyDescent="0.35">
      <c r="A34" t="s">
        <v>659</v>
      </c>
      <c r="B34" t="s">
        <v>1185</v>
      </c>
      <c r="C34" t="s">
        <v>659</v>
      </c>
    </row>
    <row r="35" spans="1:3" x14ac:dyDescent="0.35">
      <c r="A35" t="s">
        <v>47</v>
      </c>
      <c r="B35" t="s">
        <v>965</v>
      </c>
      <c r="C35" t="s">
        <v>47</v>
      </c>
    </row>
    <row r="36" spans="1:3" x14ac:dyDescent="0.35">
      <c r="A36" t="s">
        <v>230</v>
      </c>
      <c r="B36" t="s">
        <v>1021</v>
      </c>
      <c r="C36" t="s">
        <v>230</v>
      </c>
    </row>
    <row r="37" spans="1:3" x14ac:dyDescent="0.35">
      <c r="A37" t="s">
        <v>446</v>
      </c>
      <c r="B37" t="s">
        <v>1099</v>
      </c>
      <c r="C37" t="s">
        <v>446</v>
      </c>
    </row>
    <row r="38" spans="1:3" x14ac:dyDescent="0.35">
      <c r="A38" t="s">
        <v>42</v>
      </c>
      <c r="B38" t="s">
        <v>963</v>
      </c>
      <c r="C38" t="s">
        <v>42</v>
      </c>
    </row>
    <row r="39" spans="1:3" x14ac:dyDescent="0.35">
      <c r="A39" t="s">
        <v>338</v>
      </c>
      <c r="B39" t="s">
        <v>1057</v>
      </c>
      <c r="C39" t="s">
        <v>338</v>
      </c>
    </row>
    <row r="40" spans="1:3" x14ac:dyDescent="0.35">
      <c r="A40" t="s">
        <v>453</v>
      </c>
      <c r="B40" t="s">
        <v>1101</v>
      </c>
      <c r="C40" t="s">
        <v>453</v>
      </c>
    </row>
    <row r="41" spans="1:3" x14ac:dyDescent="0.35">
      <c r="A41" t="s">
        <v>700</v>
      </c>
      <c r="B41" t="s">
        <v>1201</v>
      </c>
      <c r="C41" t="s">
        <v>700</v>
      </c>
    </row>
    <row r="42" spans="1:3" x14ac:dyDescent="0.35">
      <c r="A42" t="s">
        <v>398</v>
      </c>
      <c r="B42" t="s">
        <v>1079</v>
      </c>
      <c r="C42" t="s">
        <v>398</v>
      </c>
    </row>
    <row r="43" spans="1:3" x14ac:dyDescent="0.35">
      <c r="A43" t="s">
        <v>452</v>
      </c>
      <c r="B43" t="s">
        <v>1100</v>
      </c>
      <c r="C43" t="s">
        <v>452</v>
      </c>
    </row>
    <row r="44" spans="1:3" x14ac:dyDescent="0.35">
      <c r="A44" t="s">
        <v>575</v>
      </c>
      <c r="B44" t="s">
        <v>1149</v>
      </c>
      <c r="C44" t="s">
        <v>575</v>
      </c>
    </row>
    <row r="45" spans="1:3" x14ac:dyDescent="0.35">
      <c r="A45" t="s">
        <v>837</v>
      </c>
      <c r="B45" t="s">
        <v>1256</v>
      </c>
      <c r="C45" t="s">
        <v>837</v>
      </c>
    </row>
    <row r="46" spans="1:3" x14ac:dyDescent="0.35">
      <c r="A46" t="s">
        <v>730</v>
      </c>
      <c r="B46" t="s">
        <v>1212</v>
      </c>
      <c r="C46" t="s">
        <v>730</v>
      </c>
    </row>
    <row r="47" spans="1:3" x14ac:dyDescent="0.35">
      <c r="A47" t="s">
        <v>105</v>
      </c>
      <c r="B47" t="s">
        <v>985</v>
      </c>
      <c r="C47" t="s">
        <v>105</v>
      </c>
    </row>
    <row r="48" spans="1:3" x14ac:dyDescent="0.35">
      <c r="A48" t="s">
        <v>540</v>
      </c>
      <c r="B48" t="s">
        <v>1135</v>
      </c>
      <c r="C48" t="s">
        <v>540</v>
      </c>
    </row>
    <row r="49" spans="1:3" x14ac:dyDescent="0.35">
      <c r="A49" t="s">
        <v>241</v>
      </c>
      <c r="B49" t="s">
        <v>1024</v>
      </c>
      <c r="C49" t="s">
        <v>241</v>
      </c>
    </row>
    <row r="50" spans="1:3" x14ac:dyDescent="0.35">
      <c r="A50" t="s">
        <v>193</v>
      </c>
      <c r="B50" t="s">
        <v>1010</v>
      </c>
      <c r="C50" t="s">
        <v>193</v>
      </c>
    </row>
    <row r="51" spans="1:3" x14ac:dyDescent="0.35">
      <c r="A51" t="s">
        <v>189</v>
      </c>
      <c r="B51" t="s">
        <v>1009</v>
      </c>
      <c r="C51" t="s">
        <v>189</v>
      </c>
    </row>
    <row r="52" spans="1:3" x14ac:dyDescent="0.35">
      <c r="A52" t="s">
        <v>158</v>
      </c>
      <c r="B52" t="s">
        <v>1000</v>
      </c>
      <c r="C52" t="s">
        <v>158</v>
      </c>
    </row>
    <row r="53" spans="1:3" x14ac:dyDescent="0.35">
      <c r="A53" t="s">
        <v>150</v>
      </c>
      <c r="B53" t="s">
        <v>998</v>
      </c>
      <c r="C53" t="s">
        <v>150</v>
      </c>
    </row>
    <row r="54" spans="1:3" x14ac:dyDescent="0.35">
      <c r="A54" t="s">
        <v>923</v>
      </c>
      <c r="B54" t="s">
        <v>1288</v>
      </c>
      <c r="C54" t="s">
        <v>923</v>
      </c>
    </row>
    <row r="55" spans="1:3" x14ac:dyDescent="0.35">
      <c r="A55" t="s">
        <v>522</v>
      </c>
      <c r="B55" t="s">
        <v>1127</v>
      </c>
      <c r="C55" t="s">
        <v>522</v>
      </c>
    </row>
    <row r="56" spans="1:3" x14ac:dyDescent="0.35">
      <c r="A56" t="s">
        <v>925</v>
      </c>
      <c r="B56" t="s">
        <v>1289</v>
      </c>
      <c r="C56" t="s">
        <v>925</v>
      </c>
    </row>
    <row r="57" spans="1:3" x14ac:dyDescent="0.35">
      <c r="A57" t="s">
        <v>920</v>
      </c>
      <c r="B57" t="s">
        <v>1287</v>
      </c>
      <c r="C57" t="s">
        <v>920</v>
      </c>
    </row>
    <row r="58" spans="1:3" x14ac:dyDescent="0.35">
      <c r="A58" t="s">
        <v>519</v>
      </c>
      <c r="B58" t="s">
        <v>1126</v>
      </c>
      <c r="C58" t="s">
        <v>519</v>
      </c>
    </row>
    <row r="59" spans="1:3" x14ac:dyDescent="0.35">
      <c r="A59" t="s">
        <v>897</v>
      </c>
      <c r="B59" t="s">
        <v>1278</v>
      </c>
      <c r="C59" t="s">
        <v>897</v>
      </c>
    </row>
    <row r="60" spans="1:3" x14ac:dyDescent="0.35">
      <c r="A60" t="s">
        <v>685</v>
      </c>
      <c r="B60" t="s">
        <v>1196</v>
      </c>
      <c r="C60" t="s">
        <v>685</v>
      </c>
    </row>
    <row r="61" spans="1:3" x14ac:dyDescent="0.35">
      <c r="A61" t="s">
        <v>364</v>
      </c>
      <c r="B61" t="s">
        <v>1067</v>
      </c>
      <c r="C61" t="s">
        <v>364</v>
      </c>
    </row>
    <row r="62" spans="1:3" x14ac:dyDescent="0.35">
      <c r="A62" t="s">
        <v>481</v>
      </c>
      <c r="B62" t="s">
        <v>1112</v>
      </c>
      <c r="C62" t="s">
        <v>481</v>
      </c>
    </row>
    <row r="63" spans="1:3" x14ac:dyDescent="0.35">
      <c r="A63" t="s">
        <v>169</v>
      </c>
      <c r="B63" t="s">
        <v>1003</v>
      </c>
      <c r="C63" t="s">
        <v>169</v>
      </c>
    </row>
    <row r="64" spans="1:3" x14ac:dyDescent="0.35">
      <c r="A64" t="s">
        <v>237</v>
      </c>
      <c r="B64" t="s">
        <v>1023</v>
      </c>
      <c r="C64" t="s">
        <v>237</v>
      </c>
    </row>
    <row r="65" spans="1:3" x14ac:dyDescent="0.35">
      <c r="A65" t="s">
        <v>327</v>
      </c>
      <c r="B65" t="s">
        <v>1053</v>
      </c>
      <c r="C65" t="s">
        <v>327</v>
      </c>
    </row>
    <row r="66" spans="1:3" x14ac:dyDescent="0.35">
      <c r="A66" t="s">
        <v>688</v>
      </c>
      <c r="B66" t="s">
        <v>1197</v>
      </c>
      <c r="C66" t="s">
        <v>688</v>
      </c>
    </row>
    <row r="67" spans="1:3" x14ac:dyDescent="0.35">
      <c r="A67" t="s">
        <v>251</v>
      </c>
      <c r="B67" t="s">
        <v>1027</v>
      </c>
      <c r="C67" t="s">
        <v>251</v>
      </c>
    </row>
    <row r="68" spans="1:3" x14ac:dyDescent="0.35">
      <c r="A68" t="s">
        <v>566</v>
      </c>
      <c r="B68" t="s">
        <v>1146</v>
      </c>
      <c r="C68" t="s">
        <v>566</v>
      </c>
    </row>
    <row r="69" spans="1:3" x14ac:dyDescent="0.35">
      <c r="A69" t="s">
        <v>843</v>
      </c>
      <c r="B69" t="s">
        <v>1259</v>
      </c>
      <c r="C69" t="s">
        <v>843</v>
      </c>
    </row>
    <row r="70" spans="1:3" x14ac:dyDescent="0.35">
      <c r="A70" t="s">
        <v>670</v>
      </c>
      <c r="B70" t="s">
        <v>1191</v>
      </c>
      <c r="C70" t="s">
        <v>670</v>
      </c>
    </row>
    <row r="71" spans="1:3" x14ac:dyDescent="0.35">
      <c r="A71" t="s">
        <v>891</v>
      </c>
      <c r="B71" t="s">
        <v>1276</v>
      </c>
      <c r="C71" t="s">
        <v>891</v>
      </c>
    </row>
    <row r="72" spans="1:3" x14ac:dyDescent="0.35">
      <c r="A72" t="s">
        <v>142</v>
      </c>
      <c r="B72" t="s">
        <v>996</v>
      </c>
      <c r="C72" t="s">
        <v>142</v>
      </c>
    </row>
    <row r="73" spans="1:3" x14ac:dyDescent="0.35">
      <c r="A73" t="s">
        <v>800</v>
      </c>
      <c r="B73" t="s">
        <v>1241</v>
      </c>
      <c r="C73" t="s">
        <v>800</v>
      </c>
    </row>
    <row r="74" spans="1:3" x14ac:dyDescent="0.35">
      <c r="A74" t="s">
        <v>838</v>
      </c>
      <c r="B74" t="s">
        <v>1257</v>
      </c>
      <c r="C74" t="s">
        <v>838</v>
      </c>
    </row>
    <row r="75" spans="1:3" x14ac:dyDescent="0.35">
      <c r="A75" t="s">
        <v>806</v>
      </c>
      <c r="B75" t="s">
        <v>1243</v>
      </c>
      <c r="C75" t="s">
        <v>806</v>
      </c>
    </row>
    <row r="76" spans="1:3" x14ac:dyDescent="0.35">
      <c r="A76" t="s">
        <v>431</v>
      </c>
      <c r="B76" t="s">
        <v>1093</v>
      </c>
      <c r="C76" t="s">
        <v>431</v>
      </c>
    </row>
    <row r="77" spans="1:3" x14ac:dyDescent="0.35">
      <c r="A77" t="s">
        <v>606</v>
      </c>
      <c r="B77" t="s">
        <v>1161</v>
      </c>
      <c r="C77" t="s">
        <v>606</v>
      </c>
    </row>
    <row r="78" spans="1:3" x14ac:dyDescent="0.35">
      <c r="A78" t="s">
        <v>185</v>
      </c>
      <c r="B78" t="s">
        <v>1008</v>
      </c>
      <c r="C78" t="s">
        <v>185</v>
      </c>
    </row>
    <row r="79" spans="1:3" x14ac:dyDescent="0.35">
      <c r="A79" t="s">
        <v>811</v>
      </c>
      <c r="B79" t="s">
        <v>1245</v>
      </c>
      <c r="C79" t="s">
        <v>811</v>
      </c>
    </row>
    <row r="80" spans="1:3" x14ac:dyDescent="0.35">
      <c r="A80" t="s">
        <v>929</v>
      </c>
      <c r="B80" t="s">
        <v>1291</v>
      </c>
      <c r="C80" t="s">
        <v>929</v>
      </c>
    </row>
    <row r="81" spans="1:3" x14ac:dyDescent="0.35">
      <c r="A81" t="s">
        <v>154</v>
      </c>
      <c r="B81" t="s">
        <v>999</v>
      </c>
      <c r="C81" t="s">
        <v>154</v>
      </c>
    </row>
    <row r="82" spans="1:3" x14ac:dyDescent="0.35">
      <c r="A82" t="s">
        <v>682</v>
      </c>
      <c r="B82" t="s">
        <v>1195</v>
      </c>
      <c r="C82" t="s">
        <v>682</v>
      </c>
    </row>
    <row r="83" spans="1:3" x14ac:dyDescent="0.35">
      <c r="A83" t="s">
        <v>775</v>
      </c>
      <c r="B83" t="s">
        <v>1230</v>
      </c>
      <c r="C83" t="s">
        <v>775</v>
      </c>
    </row>
    <row r="84" spans="1:3" x14ac:dyDescent="0.35">
      <c r="A84" t="s">
        <v>389</v>
      </c>
      <c r="B84" t="s">
        <v>1076</v>
      </c>
      <c r="C84" t="s">
        <v>389</v>
      </c>
    </row>
    <row r="85" spans="1:3" x14ac:dyDescent="0.35">
      <c r="A85" t="s">
        <v>294</v>
      </c>
      <c r="B85" t="s">
        <v>1041</v>
      </c>
      <c r="C85" t="s">
        <v>294</v>
      </c>
    </row>
    <row r="86" spans="1:3" x14ac:dyDescent="0.35">
      <c r="A86" t="s">
        <v>344</v>
      </c>
      <c r="B86" t="s">
        <v>1059</v>
      </c>
      <c r="C86" t="s">
        <v>344</v>
      </c>
    </row>
    <row r="87" spans="1:3" x14ac:dyDescent="0.35">
      <c r="A87" t="s">
        <v>473</v>
      </c>
      <c r="B87" t="s">
        <v>1109</v>
      </c>
      <c r="C87" t="s">
        <v>473</v>
      </c>
    </row>
    <row r="88" spans="1:3" x14ac:dyDescent="0.35">
      <c r="A88" t="s">
        <v>285</v>
      </c>
      <c r="B88" t="s">
        <v>1038</v>
      </c>
      <c r="C88" t="s">
        <v>285</v>
      </c>
    </row>
    <row r="89" spans="1:3" x14ac:dyDescent="0.35">
      <c r="A89" t="s">
        <v>815</v>
      </c>
      <c r="B89" t="s">
        <v>1247</v>
      </c>
      <c r="C89" t="s">
        <v>815</v>
      </c>
    </row>
    <row r="90" spans="1:3" x14ac:dyDescent="0.35">
      <c r="A90" t="s">
        <v>356</v>
      </c>
      <c r="B90" t="s">
        <v>1064</v>
      </c>
      <c r="C90" t="s">
        <v>356</v>
      </c>
    </row>
    <row r="91" spans="1:3" x14ac:dyDescent="0.35">
      <c r="A91" t="s">
        <v>691</v>
      </c>
      <c r="B91" t="s">
        <v>1198</v>
      </c>
      <c r="C91" t="s">
        <v>691</v>
      </c>
    </row>
    <row r="92" spans="1:3" x14ac:dyDescent="0.35">
      <c r="A92" t="s">
        <v>764</v>
      </c>
      <c r="B92" t="s">
        <v>1226</v>
      </c>
      <c r="C92" t="s">
        <v>764</v>
      </c>
    </row>
    <row r="93" spans="1:3" x14ac:dyDescent="0.35">
      <c r="A93" t="s">
        <v>429</v>
      </c>
      <c r="B93" t="s">
        <v>1092</v>
      </c>
      <c r="C93" t="s">
        <v>429</v>
      </c>
    </row>
    <row r="94" spans="1:3" x14ac:dyDescent="0.35">
      <c r="A94" t="s">
        <v>618</v>
      </c>
      <c r="B94" t="s">
        <v>1166</v>
      </c>
      <c r="C94" t="s">
        <v>618</v>
      </c>
    </row>
    <row r="95" spans="1:3" x14ac:dyDescent="0.35">
      <c r="A95" t="s">
        <v>578</v>
      </c>
      <c r="B95" t="s">
        <v>1150</v>
      </c>
      <c r="C95" t="s">
        <v>578</v>
      </c>
    </row>
    <row r="96" spans="1:3" x14ac:dyDescent="0.35">
      <c r="A96" t="s">
        <v>591</v>
      </c>
      <c r="B96" t="s">
        <v>1154</v>
      </c>
      <c r="C96" t="s">
        <v>591</v>
      </c>
    </row>
    <row r="97" spans="1:3" x14ac:dyDescent="0.35">
      <c r="A97" t="s">
        <v>222</v>
      </c>
      <c r="B97" t="s">
        <v>1019</v>
      </c>
      <c r="C97" t="s">
        <v>222</v>
      </c>
    </row>
    <row r="98" spans="1:3" x14ac:dyDescent="0.35">
      <c r="A98" t="s">
        <v>1313</v>
      </c>
      <c r="B98" t="s">
        <v>1246</v>
      </c>
      <c r="C98" s="1" t="s">
        <v>136</v>
      </c>
    </row>
    <row r="99" spans="1:3" x14ac:dyDescent="0.35">
      <c r="A99" t="s">
        <v>1314</v>
      </c>
      <c r="B99" t="s">
        <v>1239</v>
      </c>
      <c r="C99" s="1" t="s">
        <v>136</v>
      </c>
    </row>
    <row r="100" spans="1:3" x14ac:dyDescent="0.35">
      <c r="A100" t="s">
        <v>1315</v>
      </c>
      <c r="B100" t="s">
        <v>956</v>
      </c>
      <c r="C100" s="1" t="s">
        <v>13</v>
      </c>
    </row>
    <row r="101" spans="1:3" x14ac:dyDescent="0.35">
      <c r="A101" t="s">
        <v>1316</v>
      </c>
      <c r="B101" t="s">
        <v>975</v>
      </c>
      <c r="C101" s="1" t="s">
        <v>26</v>
      </c>
    </row>
    <row r="102" spans="1:3" x14ac:dyDescent="0.35">
      <c r="A102" t="s">
        <v>69</v>
      </c>
      <c r="B102" t="s">
        <v>972</v>
      </c>
      <c r="C102" t="s">
        <v>69</v>
      </c>
    </row>
    <row r="103" spans="1:3" x14ac:dyDescent="0.35">
      <c r="A103" t="s">
        <v>703</v>
      </c>
      <c r="B103" t="s">
        <v>1202</v>
      </c>
      <c r="C103" t="s">
        <v>703</v>
      </c>
    </row>
    <row r="104" spans="1:3" x14ac:dyDescent="0.35">
      <c r="A104" t="s">
        <v>885</v>
      </c>
      <c r="B104" t="s">
        <v>1274</v>
      </c>
      <c r="C104" t="s">
        <v>885</v>
      </c>
    </row>
    <row r="105" spans="1:3" x14ac:dyDescent="0.35">
      <c r="A105" t="s">
        <v>35</v>
      </c>
      <c r="B105" t="s">
        <v>960</v>
      </c>
      <c r="C105" t="s">
        <v>35</v>
      </c>
    </row>
    <row r="106" spans="1:3" x14ac:dyDescent="0.35">
      <c r="A106" t="s">
        <v>104</v>
      </c>
      <c r="B106" t="s">
        <v>1219</v>
      </c>
      <c r="C106" t="s">
        <v>104</v>
      </c>
    </row>
    <row r="107" spans="1:3" x14ac:dyDescent="0.35">
      <c r="A107" t="s">
        <v>709</v>
      </c>
      <c r="B107" t="s">
        <v>1204</v>
      </c>
      <c r="C107" t="s">
        <v>709</v>
      </c>
    </row>
    <row r="108" spans="1:3" x14ac:dyDescent="0.35">
      <c r="A108" t="s">
        <v>125</v>
      </c>
      <c r="B108" t="s">
        <v>1177</v>
      </c>
      <c r="C108" t="s">
        <v>125</v>
      </c>
    </row>
    <row r="109" spans="1:3" x14ac:dyDescent="0.35">
      <c r="A109" t="s">
        <v>537</v>
      </c>
      <c r="B109" t="s">
        <v>1134</v>
      </c>
      <c r="C109" t="s">
        <v>537</v>
      </c>
    </row>
    <row r="110" spans="1:3" x14ac:dyDescent="0.35">
      <c r="A110" t="s">
        <v>149</v>
      </c>
      <c r="B110" t="s">
        <v>1107</v>
      </c>
      <c r="C110" t="s">
        <v>149</v>
      </c>
    </row>
    <row r="111" spans="1:3" x14ac:dyDescent="0.35">
      <c r="A111" t="s">
        <v>248</v>
      </c>
      <c r="B111" t="s">
        <v>1026</v>
      </c>
      <c r="C111" t="s">
        <v>248</v>
      </c>
    </row>
    <row r="112" spans="1:3" x14ac:dyDescent="0.35">
      <c r="A112" t="s">
        <v>297</v>
      </c>
      <c r="B112" t="s">
        <v>1213</v>
      </c>
      <c r="C112" t="s">
        <v>297</v>
      </c>
    </row>
    <row r="113" spans="1:3" x14ac:dyDescent="0.35">
      <c r="A113" t="s">
        <v>348</v>
      </c>
      <c r="B113" t="s">
        <v>1061</v>
      </c>
      <c r="C113" t="s">
        <v>348</v>
      </c>
    </row>
    <row r="114" spans="1:3" x14ac:dyDescent="0.35">
      <c r="A114" t="s">
        <v>322</v>
      </c>
      <c r="B114" t="s">
        <v>1051</v>
      </c>
      <c r="C114" t="s">
        <v>322</v>
      </c>
    </row>
    <row r="115" spans="1:3" x14ac:dyDescent="0.35">
      <c r="A115" t="s">
        <v>407</v>
      </c>
      <c r="B115" t="s">
        <v>1082</v>
      </c>
      <c r="C115" t="s">
        <v>407</v>
      </c>
    </row>
    <row r="116" spans="1:3" x14ac:dyDescent="0.35">
      <c r="A116" t="s">
        <v>120</v>
      </c>
      <c r="B116" t="s">
        <v>989</v>
      </c>
      <c r="C116" t="s">
        <v>120</v>
      </c>
    </row>
    <row r="117" spans="1:3" x14ac:dyDescent="0.35">
      <c r="A117" t="s">
        <v>270</v>
      </c>
      <c r="B117" t="s">
        <v>1033</v>
      </c>
      <c r="C117" t="s">
        <v>270</v>
      </c>
    </row>
    <row r="118" spans="1:3" x14ac:dyDescent="0.35">
      <c r="A118" t="s">
        <v>366</v>
      </c>
      <c r="B118" t="s">
        <v>1068</v>
      </c>
      <c r="C118" t="s">
        <v>366</v>
      </c>
    </row>
    <row r="119" spans="1:3" x14ac:dyDescent="0.35">
      <c r="A119" t="s">
        <v>29</v>
      </c>
      <c r="B119" t="s">
        <v>958</v>
      </c>
      <c r="C119" t="s">
        <v>29</v>
      </c>
    </row>
    <row r="120" spans="1:3" x14ac:dyDescent="0.35">
      <c r="A120" t="s">
        <v>461</v>
      </c>
      <c r="B120" t="s">
        <v>1104</v>
      </c>
      <c r="C120" t="s">
        <v>461</v>
      </c>
    </row>
    <row r="121" spans="1:3" x14ac:dyDescent="0.35">
      <c r="A121" t="s">
        <v>706</v>
      </c>
      <c r="B121" t="s">
        <v>1203</v>
      </c>
      <c r="C121" t="s">
        <v>706</v>
      </c>
    </row>
    <row r="122" spans="1:3" x14ac:dyDescent="0.35">
      <c r="A122" t="s">
        <v>330</v>
      </c>
      <c r="B122" t="s">
        <v>1054</v>
      </c>
      <c r="C122" t="s">
        <v>330</v>
      </c>
    </row>
    <row r="123" spans="1:3" x14ac:dyDescent="0.35">
      <c r="A123" t="s">
        <v>487</v>
      </c>
      <c r="B123" t="s">
        <v>1114</v>
      </c>
      <c r="C123" t="s">
        <v>487</v>
      </c>
    </row>
    <row r="124" spans="1:3" x14ac:dyDescent="0.35">
      <c r="A124" t="s">
        <v>97</v>
      </c>
      <c r="B124" t="s">
        <v>982</v>
      </c>
      <c r="C124" t="s">
        <v>97</v>
      </c>
    </row>
    <row r="125" spans="1:3" x14ac:dyDescent="0.35">
      <c r="A125" t="s">
        <v>96</v>
      </c>
      <c r="B125" t="s">
        <v>1240</v>
      </c>
      <c r="C125" t="s">
        <v>96</v>
      </c>
    </row>
    <row r="126" spans="1:3" x14ac:dyDescent="0.35">
      <c r="A126" t="s">
        <v>673</v>
      </c>
      <c r="B126" t="s">
        <v>1192</v>
      </c>
      <c r="C126" t="s">
        <v>673</v>
      </c>
    </row>
    <row r="127" spans="1:3" x14ac:dyDescent="0.35">
      <c r="A127" t="s">
        <v>375</v>
      </c>
      <c r="B127" t="s">
        <v>1071</v>
      </c>
      <c r="C127" t="s">
        <v>375</v>
      </c>
    </row>
    <row r="128" spans="1:3" x14ac:dyDescent="0.35">
      <c r="A128" t="s">
        <v>309</v>
      </c>
      <c r="B128" t="s">
        <v>1088</v>
      </c>
      <c r="C128" t="s">
        <v>309</v>
      </c>
    </row>
    <row r="129" spans="1:3" x14ac:dyDescent="0.35">
      <c r="A129" t="s">
        <v>240</v>
      </c>
      <c r="B129" t="s">
        <v>1142</v>
      </c>
      <c r="C129" t="s">
        <v>240</v>
      </c>
    </row>
    <row r="130" spans="1:3" x14ac:dyDescent="0.35">
      <c r="A130" t="s">
        <v>796</v>
      </c>
      <c r="B130" t="s">
        <v>1238</v>
      </c>
      <c r="C130" t="s">
        <v>796</v>
      </c>
    </row>
    <row r="131" spans="1:3" x14ac:dyDescent="0.35">
      <c r="A131" t="s">
        <v>656</v>
      </c>
      <c r="B131" t="s">
        <v>1184</v>
      </c>
      <c r="C131" t="s">
        <v>656</v>
      </c>
    </row>
    <row r="132" spans="1:3" x14ac:dyDescent="0.35">
      <c r="A132" t="s">
        <v>509</v>
      </c>
      <c r="B132" t="s">
        <v>1122</v>
      </c>
      <c r="C132" t="s">
        <v>509</v>
      </c>
    </row>
    <row r="133" spans="1:3" x14ac:dyDescent="0.35">
      <c r="A133" t="s">
        <v>722</v>
      </c>
      <c r="B133" t="s">
        <v>1209</v>
      </c>
      <c r="C133" t="s">
        <v>722</v>
      </c>
    </row>
    <row r="134" spans="1:3" x14ac:dyDescent="0.35">
      <c r="A134" t="s">
        <v>139</v>
      </c>
      <c r="B134" t="s">
        <v>995</v>
      </c>
      <c r="C134" t="s">
        <v>139</v>
      </c>
    </row>
    <row r="135" spans="1:3" x14ac:dyDescent="0.35">
      <c r="A135" t="s">
        <v>561</v>
      </c>
      <c r="B135" t="s">
        <v>1144</v>
      </c>
      <c r="C135" t="s">
        <v>561</v>
      </c>
    </row>
    <row r="136" spans="1:3" x14ac:dyDescent="0.35">
      <c r="A136" t="s">
        <v>276</v>
      </c>
      <c r="B136" t="s">
        <v>1035</v>
      </c>
      <c r="C136" t="s">
        <v>276</v>
      </c>
    </row>
    <row r="137" spans="1:3" x14ac:dyDescent="0.35">
      <c r="A137" t="s">
        <v>162</v>
      </c>
      <c r="B137" t="s">
        <v>1001</v>
      </c>
      <c r="C137" t="s">
        <v>162</v>
      </c>
    </row>
    <row r="138" spans="1:3" x14ac:dyDescent="0.35">
      <c r="A138" t="s">
        <v>629</v>
      </c>
      <c r="B138" t="s">
        <v>1170</v>
      </c>
      <c r="C138" t="s">
        <v>629</v>
      </c>
    </row>
    <row r="139" spans="1:3" x14ac:dyDescent="0.35">
      <c r="A139" t="s">
        <v>506</v>
      </c>
      <c r="B139" t="s">
        <v>1121</v>
      </c>
      <c r="C139" t="s">
        <v>506</v>
      </c>
    </row>
    <row r="140" spans="1:3" x14ac:dyDescent="0.35">
      <c r="A140" t="s">
        <v>882</v>
      </c>
      <c r="B140" t="s">
        <v>1273</v>
      </c>
      <c r="C140" t="s">
        <v>882</v>
      </c>
    </row>
    <row r="141" spans="1:3" x14ac:dyDescent="0.35">
      <c r="A141" t="s">
        <v>192</v>
      </c>
      <c r="B141" t="s">
        <v>1205</v>
      </c>
      <c r="C141" t="s">
        <v>192</v>
      </c>
    </row>
    <row r="142" spans="1:3" x14ac:dyDescent="0.35">
      <c r="A142" t="s">
        <v>857</v>
      </c>
      <c r="B142" t="s">
        <v>1264</v>
      </c>
      <c r="C142" t="s">
        <v>857</v>
      </c>
    </row>
    <row r="143" spans="1:3" x14ac:dyDescent="0.35">
      <c r="A143" t="s">
        <v>172</v>
      </c>
      <c r="B143" t="s">
        <v>1171</v>
      </c>
      <c r="C143" t="s">
        <v>172</v>
      </c>
    </row>
    <row r="144" spans="1:3" x14ac:dyDescent="0.35">
      <c r="A144" t="s">
        <v>456</v>
      </c>
      <c r="B144" t="s">
        <v>1102</v>
      </c>
      <c r="C144" t="s">
        <v>456</v>
      </c>
    </row>
    <row r="145" spans="1:3" x14ac:dyDescent="0.35">
      <c r="A145" t="s">
        <v>845</v>
      </c>
      <c r="B145" t="s">
        <v>1260</v>
      </c>
      <c r="C145" t="s">
        <v>845</v>
      </c>
    </row>
    <row r="146" spans="1:3" x14ac:dyDescent="0.35">
      <c r="A146" t="s">
        <v>611</v>
      </c>
      <c r="B146" t="s">
        <v>1164</v>
      </c>
      <c r="C146" t="s">
        <v>611</v>
      </c>
    </row>
    <row r="147" spans="1:3" x14ac:dyDescent="0.35">
      <c r="A147" t="s">
        <v>188</v>
      </c>
      <c r="B147" t="s">
        <v>1085</v>
      </c>
      <c r="C147" t="s">
        <v>188</v>
      </c>
    </row>
    <row r="148" spans="1:3" x14ac:dyDescent="0.35">
      <c r="A148" t="s">
        <v>434</v>
      </c>
      <c r="B148" t="s">
        <v>1094</v>
      </c>
      <c r="C148" t="s">
        <v>434</v>
      </c>
    </row>
    <row r="149" spans="1:3" x14ac:dyDescent="0.35">
      <c r="A149" t="s">
        <v>676</v>
      </c>
      <c r="B149" t="s">
        <v>1193</v>
      </c>
      <c r="C149" t="s">
        <v>676</v>
      </c>
    </row>
    <row r="150" spans="1:3" x14ac:dyDescent="0.35">
      <c r="A150" t="s">
        <v>157</v>
      </c>
      <c r="B150" t="s">
        <v>1103</v>
      </c>
      <c r="C150" t="s">
        <v>157</v>
      </c>
    </row>
    <row r="151" spans="1:3" x14ac:dyDescent="0.35">
      <c r="A151" t="s">
        <v>548</v>
      </c>
      <c r="B151" t="s">
        <v>1138</v>
      </c>
      <c r="C151" t="s">
        <v>548</v>
      </c>
    </row>
    <row r="152" spans="1:3" x14ac:dyDescent="0.35">
      <c r="A152" t="s">
        <v>440</v>
      </c>
      <c r="B152" t="s">
        <v>1097</v>
      </c>
      <c r="C152" t="s">
        <v>440</v>
      </c>
    </row>
    <row r="153" spans="1:3" x14ac:dyDescent="0.35">
      <c r="A153" t="s">
        <v>637</v>
      </c>
      <c r="B153" t="s">
        <v>1174</v>
      </c>
      <c r="C153" t="s">
        <v>637</v>
      </c>
    </row>
    <row r="154" spans="1:3" x14ac:dyDescent="0.35">
      <c r="A154" t="s">
        <v>130</v>
      </c>
      <c r="B154" t="s">
        <v>992</v>
      </c>
      <c r="C154" t="s">
        <v>130</v>
      </c>
    </row>
    <row r="155" spans="1:3" x14ac:dyDescent="0.35">
      <c r="A155" t="s">
        <v>614</v>
      </c>
      <c r="B155" t="s">
        <v>1165</v>
      </c>
      <c r="C155" t="s">
        <v>614</v>
      </c>
    </row>
    <row r="156" spans="1:3" x14ac:dyDescent="0.35">
      <c r="A156" t="s">
        <v>258</v>
      </c>
      <c r="B156" t="s">
        <v>1029</v>
      </c>
      <c r="C156" t="s">
        <v>258</v>
      </c>
    </row>
    <row r="157" spans="1:3" x14ac:dyDescent="0.35">
      <c r="A157" t="s">
        <v>864</v>
      </c>
      <c r="B157" t="s">
        <v>1267</v>
      </c>
      <c r="C157" t="s">
        <v>864</v>
      </c>
    </row>
    <row r="158" spans="1:3" x14ac:dyDescent="0.35">
      <c r="A158" t="s">
        <v>554</v>
      </c>
      <c r="B158" t="s">
        <v>1141</v>
      </c>
      <c r="C158" t="s">
        <v>554</v>
      </c>
    </row>
    <row r="159" spans="1:3" x14ac:dyDescent="0.35">
      <c r="A159" t="s">
        <v>597</v>
      </c>
      <c r="B159" t="s">
        <v>1158</v>
      </c>
      <c r="C159" t="s">
        <v>597</v>
      </c>
    </row>
    <row r="160" spans="1:3" x14ac:dyDescent="0.35">
      <c r="A160" t="s">
        <v>789</v>
      </c>
      <c r="B160" t="s">
        <v>1235</v>
      </c>
      <c r="C160" t="s">
        <v>789</v>
      </c>
    </row>
    <row r="161" spans="1:3" x14ac:dyDescent="0.35">
      <c r="A161" t="s">
        <v>340</v>
      </c>
      <c r="B161" t="s">
        <v>1058</v>
      </c>
      <c r="C161" t="s">
        <v>340</v>
      </c>
    </row>
    <row r="162" spans="1:3" x14ac:dyDescent="0.35">
      <c r="A162" t="s">
        <v>216</v>
      </c>
      <c r="B162" t="s">
        <v>1017</v>
      </c>
      <c r="C162" t="s">
        <v>216</v>
      </c>
    </row>
    <row r="163" spans="1:3" x14ac:dyDescent="0.35">
      <c r="A163" t="s">
        <v>410</v>
      </c>
      <c r="B163" t="s">
        <v>1083</v>
      </c>
      <c r="C163" t="s">
        <v>410</v>
      </c>
    </row>
    <row r="164" spans="1:3" x14ac:dyDescent="0.35">
      <c r="A164" t="s">
        <v>888</v>
      </c>
      <c r="B164" t="s">
        <v>1275</v>
      </c>
      <c r="C164" t="s">
        <v>888</v>
      </c>
    </row>
    <row r="165" spans="1:3" x14ac:dyDescent="0.35">
      <c r="A165" t="s">
        <v>528</v>
      </c>
      <c r="B165" t="s">
        <v>1130</v>
      </c>
      <c r="C165" t="s">
        <v>528</v>
      </c>
    </row>
    <row r="166" spans="1:3" x14ac:dyDescent="0.35">
      <c r="A166" t="s">
        <v>564</v>
      </c>
      <c r="B166" t="s">
        <v>1145</v>
      </c>
      <c r="C166" t="s">
        <v>564</v>
      </c>
    </row>
    <row r="167" spans="1:3" x14ac:dyDescent="0.35">
      <c r="A167" t="s">
        <v>421</v>
      </c>
      <c r="B167" t="s">
        <v>1089</v>
      </c>
      <c r="C167" t="s">
        <v>421</v>
      </c>
    </row>
    <row r="168" spans="1:3" x14ac:dyDescent="0.35">
      <c r="A168" t="s">
        <v>108</v>
      </c>
      <c r="B168" t="s">
        <v>1087</v>
      </c>
      <c r="C168" t="s">
        <v>108</v>
      </c>
    </row>
    <row r="169" spans="1:3" x14ac:dyDescent="0.35">
      <c r="A169" t="s">
        <v>109</v>
      </c>
      <c r="B169" t="s">
        <v>986</v>
      </c>
      <c r="C169" t="s">
        <v>109</v>
      </c>
    </row>
    <row r="170" spans="1:3" x14ac:dyDescent="0.35">
      <c r="A170" t="s">
        <v>867</v>
      </c>
      <c r="B170" t="s">
        <v>1268</v>
      </c>
      <c r="C170" t="s">
        <v>867</v>
      </c>
    </row>
    <row r="171" spans="1:3" x14ac:dyDescent="0.35">
      <c r="A171" t="s">
        <v>72</v>
      </c>
      <c r="B171" t="s">
        <v>983</v>
      </c>
      <c r="C171" t="s">
        <v>72</v>
      </c>
    </row>
    <row r="172" spans="1:3" x14ac:dyDescent="0.35">
      <c r="A172" t="s">
        <v>73</v>
      </c>
      <c r="B172" t="s">
        <v>973</v>
      </c>
      <c r="C172" t="s">
        <v>73</v>
      </c>
    </row>
    <row r="173" spans="1:3" x14ac:dyDescent="0.35">
      <c r="A173" t="s">
        <v>161</v>
      </c>
      <c r="B173" t="s">
        <v>1183</v>
      </c>
      <c r="C173" t="s">
        <v>161</v>
      </c>
    </row>
    <row r="174" spans="1:3" x14ac:dyDescent="0.35">
      <c r="A174" t="s">
        <v>343</v>
      </c>
      <c r="B174" t="s">
        <v>1063</v>
      </c>
      <c r="C174" t="s">
        <v>343</v>
      </c>
    </row>
    <row r="175" spans="1:3" x14ac:dyDescent="0.35">
      <c r="A175" t="s">
        <v>133</v>
      </c>
      <c r="B175" t="s">
        <v>1175</v>
      </c>
      <c r="C175" t="s">
        <v>133</v>
      </c>
    </row>
    <row r="176" spans="1:3" x14ac:dyDescent="0.35">
      <c r="A176" t="s">
        <v>640</v>
      </c>
      <c r="B176" t="s">
        <v>1176</v>
      </c>
      <c r="C176" t="s">
        <v>640</v>
      </c>
    </row>
    <row r="177" spans="1:3" x14ac:dyDescent="0.35">
      <c r="A177" t="s">
        <v>404</v>
      </c>
      <c r="B177" t="s">
        <v>1081</v>
      </c>
      <c r="C177" t="s">
        <v>404</v>
      </c>
    </row>
    <row r="178" spans="1:3" x14ac:dyDescent="0.35">
      <c r="A178" t="s">
        <v>134</v>
      </c>
      <c r="B178" t="s">
        <v>993</v>
      </c>
      <c r="C178" t="s">
        <v>134</v>
      </c>
    </row>
    <row r="179" spans="1:3" x14ac:dyDescent="0.35">
      <c r="A179" t="s">
        <v>467</v>
      </c>
      <c r="B179" t="s">
        <v>1106</v>
      </c>
      <c r="C179" t="s">
        <v>467</v>
      </c>
    </row>
    <row r="180" spans="1:3" x14ac:dyDescent="0.35">
      <c r="A180" t="s">
        <v>808</v>
      </c>
      <c r="B180" t="s">
        <v>1244</v>
      </c>
      <c r="C180" t="s">
        <v>808</v>
      </c>
    </row>
    <row r="181" spans="1:3" x14ac:dyDescent="0.35">
      <c r="A181" t="s">
        <v>141</v>
      </c>
      <c r="B181" t="s">
        <v>1155</v>
      </c>
      <c r="C181" t="s">
        <v>141</v>
      </c>
    </row>
    <row r="182" spans="1:3" x14ac:dyDescent="0.35">
      <c r="A182" t="s">
        <v>617</v>
      </c>
      <c r="B182" t="s">
        <v>1167</v>
      </c>
      <c r="C182" t="s">
        <v>617</v>
      </c>
    </row>
    <row r="183" spans="1:3" x14ac:dyDescent="0.35">
      <c r="A183" t="s">
        <v>178</v>
      </c>
      <c r="B183" t="s">
        <v>1066</v>
      </c>
      <c r="C183" t="s">
        <v>178</v>
      </c>
    </row>
    <row r="184" spans="1:3" x14ac:dyDescent="0.35">
      <c r="A184" t="s">
        <v>40</v>
      </c>
      <c r="B184" t="s">
        <v>962</v>
      </c>
      <c r="C184" t="s">
        <v>40</v>
      </c>
    </row>
    <row r="185" spans="1:3" x14ac:dyDescent="0.35">
      <c r="A185" t="s">
        <v>823</v>
      </c>
      <c r="B185" t="s">
        <v>1250</v>
      </c>
      <c r="C185" t="s">
        <v>823</v>
      </c>
    </row>
    <row r="186" spans="1:3" x14ac:dyDescent="0.35">
      <c r="A186" t="s">
        <v>603</v>
      </c>
      <c r="B186" t="s">
        <v>1160</v>
      </c>
      <c r="C186" t="s">
        <v>603</v>
      </c>
    </row>
    <row r="187" spans="1:3" x14ac:dyDescent="0.35">
      <c r="A187" t="s">
        <v>500</v>
      </c>
      <c r="B187" t="s">
        <v>1119</v>
      </c>
      <c r="C187" t="s">
        <v>500</v>
      </c>
    </row>
    <row r="188" spans="1:3" x14ac:dyDescent="0.35">
      <c r="A188" t="s">
        <v>278</v>
      </c>
      <c r="B188" t="s">
        <v>1211</v>
      </c>
      <c r="C188" t="s">
        <v>278</v>
      </c>
    </row>
    <row r="189" spans="1:3" x14ac:dyDescent="0.35">
      <c r="A189" t="s">
        <v>173</v>
      </c>
      <c r="B189" t="s">
        <v>1004</v>
      </c>
      <c r="C189" t="s">
        <v>173</v>
      </c>
    </row>
    <row r="190" spans="1:3" x14ac:dyDescent="0.35">
      <c r="A190" t="s">
        <v>770</v>
      </c>
      <c r="B190" t="s">
        <v>1228</v>
      </c>
      <c r="C190" t="s">
        <v>770</v>
      </c>
    </row>
    <row r="191" spans="1:3" x14ac:dyDescent="0.35">
      <c r="A191" t="s">
        <v>645</v>
      </c>
      <c r="B191" t="s">
        <v>1178</v>
      </c>
      <c r="C191" t="s">
        <v>645</v>
      </c>
    </row>
    <row r="192" spans="1:3" x14ac:dyDescent="0.35">
      <c r="A192" t="s">
        <v>460</v>
      </c>
      <c r="B192" t="s">
        <v>1182</v>
      </c>
      <c r="C192" t="s">
        <v>460</v>
      </c>
    </row>
    <row r="193" spans="1:3" x14ac:dyDescent="0.35">
      <c r="A193" t="s">
        <v>317</v>
      </c>
      <c r="B193" t="s">
        <v>1049</v>
      </c>
      <c r="C193" t="s">
        <v>317</v>
      </c>
    </row>
    <row r="194" spans="1:3" x14ac:dyDescent="0.35">
      <c r="A194" t="s">
        <v>493</v>
      </c>
      <c r="B194" t="s">
        <v>1116</v>
      </c>
      <c r="C194" t="s">
        <v>493</v>
      </c>
    </row>
    <row r="195" spans="1:3" x14ac:dyDescent="0.35">
      <c r="A195" t="s">
        <v>288</v>
      </c>
      <c r="B195" t="s">
        <v>1039</v>
      </c>
      <c r="C195" t="s">
        <v>288</v>
      </c>
    </row>
    <row r="196" spans="1:3" x14ac:dyDescent="0.35">
      <c r="A196" t="s">
        <v>261</v>
      </c>
      <c r="B196" t="s">
        <v>1030</v>
      </c>
      <c r="C196" t="s">
        <v>261</v>
      </c>
    </row>
    <row r="197" spans="1:3" x14ac:dyDescent="0.35">
      <c r="A197" t="s">
        <v>199</v>
      </c>
      <c r="B197" t="s">
        <v>1095</v>
      </c>
      <c r="C197" t="s">
        <v>199</v>
      </c>
    </row>
    <row r="198" spans="1:3" x14ac:dyDescent="0.35">
      <c r="A198" t="s">
        <v>438</v>
      </c>
      <c r="B198" t="s">
        <v>1096</v>
      </c>
      <c r="C198" t="s">
        <v>438</v>
      </c>
    </row>
    <row r="199" spans="1:3" x14ac:dyDescent="0.35">
      <c r="A199" t="s">
        <v>129</v>
      </c>
      <c r="B199" t="s">
        <v>1140</v>
      </c>
      <c r="C199" t="s">
        <v>129</v>
      </c>
    </row>
    <row r="200" spans="1:3" x14ac:dyDescent="0.35">
      <c r="A200" t="s">
        <v>168</v>
      </c>
      <c r="B200" t="s">
        <v>1047</v>
      </c>
      <c r="C200" t="s">
        <v>168</v>
      </c>
    </row>
    <row r="201" spans="1:3" x14ac:dyDescent="0.35">
      <c r="A201" t="s">
        <v>351</v>
      </c>
      <c r="B201" t="s">
        <v>1248</v>
      </c>
      <c r="C201" t="s">
        <v>351</v>
      </c>
    </row>
    <row r="202" spans="1:3" x14ac:dyDescent="0.35">
      <c r="A202" t="s">
        <v>725</v>
      </c>
      <c r="B202" t="s">
        <v>1210</v>
      </c>
      <c r="C202" t="s">
        <v>725</v>
      </c>
    </row>
    <row r="203" spans="1:3" x14ac:dyDescent="0.35">
      <c r="A203" t="s">
        <v>840</v>
      </c>
      <c r="B203" t="s">
        <v>1258</v>
      </c>
      <c r="C203" t="s">
        <v>840</v>
      </c>
    </row>
    <row r="204" spans="1:3" x14ac:dyDescent="0.35">
      <c r="A204" t="s">
        <v>932</v>
      </c>
      <c r="B204" t="s">
        <v>1292</v>
      </c>
      <c r="C204" t="s">
        <v>932</v>
      </c>
    </row>
    <row r="205" spans="1:3" x14ac:dyDescent="0.35">
      <c r="A205" t="s">
        <v>851</v>
      </c>
      <c r="B205" t="s">
        <v>1284</v>
      </c>
      <c r="C205" t="s">
        <v>851</v>
      </c>
    </row>
    <row r="206" spans="1:3" x14ac:dyDescent="0.35">
      <c r="A206" t="s">
        <v>758</v>
      </c>
      <c r="B206" t="s">
        <v>1224</v>
      </c>
      <c r="C206" t="s">
        <v>758</v>
      </c>
    </row>
    <row r="207" spans="1:3" x14ac:dyDescent="0.35">
      <c r="A207" t="s">
        <v>870</v>
      </c>
      <c r="B207" t="s">
        <v>1269</v>
      </c>
      <c r="C207" t="s">
        <v>870</v>
      </c>
    </row>
    <row r="208" spans="1:3" x14ac:dyDescent="0.35">
      <c r="A208" t="s">
        <v>204</v>
      </c>
      <c r="B208" t="s">
        <v>1013</v>
      </c>
      <c r="C208" t="s">
        <v>204</v>
      </c>
    </row>
    <row r="209" spans="1:3" x14ac:dyDescent="0.35">
      <c r="A209" t="s">
        <v>464</v>
      </c>
      <c r="B209" t="s">
        <v>1105</v>
      </c>
      <c r="C209" t="s">
        <v>464</v>
      </c>
    </row>
    <row r="210" spans="1:3" x14ac:dyDescent="0.35">
      <c r="A210" t="s">
        <v>852</v>
      </c>
      <c r="B210" t="s">
        <v>1262</v>
      </c>
      <c r="C210" t="s">
        <v>852</v>
      </c>
    </row>
    <row r="211" spans="1:3" x14ac:dyDescent="0.35">
      <c r="A211" t="s">
        <v>694</v>
      </c>
      <c r="B211" t="s">
        <v>1199</v>
      </c>
      <c r="C211" t="s">
        <v>694</v>
      </c>
    </row>
    <row r="212" spans="1:3" x14ac:dyDescent="0.35">
      <c r="A212" t="s">
        <v>225</v>
      </c>
      <c r="B212" t="s">
        <v>1129</v>
      </c>
      <c r="C212" t="s">
        <v>225</v>
      </c>
    </row>
    <row r="213" spans="1:3" x14ac:dyDescent="0.35">
      <c r="A213" t="s">
        <v>236</v>
      </c>
      <c r="B213" t="s">
        <v>1074</v>
      </c>
      <c r="C213" t="s">
        <v>236</v>
      </c>
    </row>
    <row r="214" spans="1:3" x14ac:dyDescent="0.35">
      <c r="A214" t="s">
        <v>310</v>
      </c>
      <c r="B214" t="s">
        <v>1046</v>
      </c>
      <c r="C214" t="s">
        <v>310</v>
      </c>
    </row>
    <row r="215" spans="1:3" x14ac:dyDescent="0.35">
      <c r="A215" t="s">
        <v>304</v>
      </c>
      <c r="B215" t="s">
        <v>1044</v>
      </c>
      <c r="C215" t="s">
        <v>304</v>
      </c>
    </row>
    <row r="216" spans="1:3" x14ac:dyDescent="0.35">
      <c r="A216" t="s">
        <v>773</v>
      </c>
      <c r="B216" t="s">
        <v>1229</v>
      </c>
      <c r="C216" t="s">
        <v>773</v>
      </c>
    </row>
    <row r="217" spans="1:3" x14ac:dyDescent="0.35">
      <c r="A217" t="s">
        <v>267</v>
      </c>
      <c r="B217" t="s">
        <v>1032</v>
      </c>
      <c r="C217" t="s">
        <v>267</v>
      </c>
    </row>
    <row r="218" spans="1:3" x14ac:dyDescent="0.35">
      <c r="A218" t="s">
        <v>352</v>
      </c>
      <c r="B218" t="s">
        <v>1062</v>
      </c>
      <c r="C218" t="s">
        <v>352</v>
      </c>
    </row>
    <row r="219" spans="1:3" x14ac:dyDescent="0.35">
      <c r="A219" t="s">
        <v>123</v>
      </c>
      <c r="B219" t="s">
        <v>990</v>
      </c>
      <c r="C219" t="s">
        <v>123</v>
      </c>
    </row>
    <row r="220" spans="1:3" x14ac:dyDescent="0.35">
      <c r="A220" t="s">
        <v>584</v>
      </c>
      <c r="B220" t="s">
        <v>1181</v>
      </c>
      <c r="C220" t="s">
        <v>584</v>
      </c>
    </row>
    <row r="221" spans="1:3" x14ac:dyDescent="0.35">
      <c r="A221" t="s">
        <v>300</v>
      </c>
      <c r="B221" t="s">
        <v>1132</v>
      </c>
      <c r="C221" t="s">
        <v>300</v>
      </c>
    </row>
    <row r="222" spans="1:3" x14ac:dyDescent="0.35">
      <c r="A222" t="s">
        <v>301</v>
      </c>
      <c r="B222" t="s">
        <v>1043</v>
      </c>
      <c r="C222" t="s">
        <v>301</v>
      </c>
    </row>
    <row r="223" spans="1:3" x14ac:dyDescent="0.35">
      <c r="A223" t="s">
        <v>917</v>
      </c>
      <c r="B223" t="s">
        <v>1286</v>
      </c>
      <c r="C223" t="s">
        <v>917</v>
      </c>
    </row>
    <row r="224" spans="1:3" x14ac:dyDescent="0.35">
      <c r="A224" t="s">
        <v>557</v>
      </c>
      <c r="B224" t="s">
        <v>1187</v>
      </c>
      <c r="C224" t="s">
        <v>557</v>
      </c>
    </row>
    <row r="225" spans="1:3" x14ac:dyDescent="0.35">
      <c r="A225" t="s">
        <v>117</v>
      </c>
      <c r="B225" t="s">
        <v>988</v>
      </c>
      <c r="C225" t="s">
        <v>117</v>
      </c>
    </row>
    <row r="226" spans="1:3" x14ac:dyDescent="0.35">
      <c r="A226" t="s">
        <v>116</v>
      </c>
      <c r="B226" t="s">
        <v>1118</v>
      </c>
      <c r="C226" t="s">
        <v>116</v>
      </c>
    </row>
    <row r="227" spans="1:3" x14ac:dyDescent="0.35">
      <c r="A227" t="s">
        <v>244</v>
      </c>
      <c r="B227" t="s">
        <v>1025</v>
      </c>
      <c r="C227" t="s">
        <v>244</v>
      </c>
    </row>
    <row r="228" spans="1:3" x14ac:dyDescent="0.35">
      <c r="A228" t="s">
        <v>93</v>
      </c>
      <c r="B228" t="s">
        <v>981</v>
      </c>
      <c r="C228" t="s">
        <v>93</v>
      </c>
    </row>
    <row r="229" spans="1:3" x14ac:dyDescent="0.35">
      <c r="A229" t="s">
        <v>626</v>
      </c>
      <c r="B229" t="s">
        <v>1169</v>
      </c>
      <c r="C229" t="s">
        <v>626</v>
      </c>
    </row>
    <row r="230" spans="1:3" x14ac:dyDescent="0.35">
      <c r="A230" t="s">
        <v>92</v>
      </c>
      <c r="B230" t="s">
        <v>1180</v>
      </c>
      <c r="C230" t="s">
        <v>92</v>
      </c>
    </row>
    <row r="231" spans="1:3" x14ac:dyDescent="0.35">
      <c r="A231" t="s">
        <v>786</v>
      </c>
      <c r="B231" t="s">
        <v>1234</v>
      </c>
      <c r="C231" t="s">
        <v>786</v>
      </c>
    </row>
    <row r="232" spans="1:3" x14ac:dyDescent="0.35">
      <c r="A232" t="s">
        <v>314</v>
      </c>
      <c r="B232" t="s">
        <v>1048</v>
      </c>
      <c r="C232" t="s">
        <v>314</v>
      </c>
    </row>
    <row r="233" spans="1:3" x14ac:dyDescent="0.35">
      <c r="A233" t="s">
        <v>306</v>
      </c>
      <c r="B233" t="s">
        <v>1045</v>
      </c>
      <c r="C233" t="s">
        <v>306</v>
      </c>
    </row>
    <row r="234" spans="1:3" x14ac:dyDescent="0.35">
      <c r="A234" t="s">
        <v>428</v>
      </c>
      <c r="B234" t="s">
        <v>1186</v>
      </c>
      <c r="C234" t="s">
        <v>428</v>
      </c>
    </row>
    <row r="235" spans="1:3" x14ac:dyDescent="0.35">
      <c r="A235" t="s">
        <v>668</v>
      </c>
      <c r="B235" t="s">
        <v>1190</v>
      </c>
      <c r="C235" t="s">
        <v>668</v>
      </c>
    </row>
    <row r="236" spans="1:3" x14ac:dyDescent="0.35">
      <c r="A236" t="s">
        <v>136</v>
      </c>
      <c r="B236" t="s">
        <v>994</v>
      </c>
      <c r="C236" t="s">
        <v>136</v>
      </c>
    </row>
    <row r="237" spans="1:3" x14ac:dyDescent="0.35">
      <c r="A237" t="s">
        <v>860</v>
      </c>
      <c r="B237" t="s">
        <v>1265</v>
      </c>
      <c r="C237" t="s">
        <v>860</v>
      </c>
    </row>
    <row r="238" spans="1:3" x14ac:dyDescent="0.35">
      <c r="A238" t="s">
        <v>425</v>
      </c>
      <c r="B238" t="s">
        <v>1091</v>
      </c>
      <c r="C238" t="s">
        <v>425</v>
      </c>
    </row>
    <row r="239" spans="1:3" x14ac:dyDescent="0.35">
      <c r="A239" t="s">
        <v>264</v>
      </c>
      <c r="B239" t="s">
        <v>1031</v>
      </c>
      <c r="C239" t="s">
        <v>264</v>
      </c>
    </row>
    <row r="240" spans="1:3" x14ac:dyDescent="0.35">
      <c r="A240" t="s">
        <v>664</v>
      </c>
      <c r="B240" t="s">
        <v>1188</v>
      </c>
      <c r="C240" t="s">
        <v>664</v>
      </c>
    </row>
    <row r="241" spans="1:3" x14ac:dyDescent="0.35">
      <c r="A241" t="s">
        <v>44</v>
      </c>
      <c r="B241" t="s">
        <v>964</v>
      </c>
      <c r="C241" t="s">
        <v>44</v>
      </c>
    </row>
    <row r="242" spans="1:3" x14ac:dyDescent="0.35">
      <c r="A242" t="s">
        <v>145</v>
      </c>
      <c r="B242" t="s">
        <v>1050</v>
      </c>
      <c r="C242" t="s">
        <v>145</v>
      </c>
    </row>
    <row r="243" spans="1:3" x14ac:dyDescent="0.35">
      <c r="A243" t="s">
        <v>146</v>
      </c>
      <c r="B243" t="s">
        <v>997</v>
      </c>
      <c r="C243" t="s">
        <v>146</v>
      </c>
    </row>
    <row r="244" spans="1:3" x14ac:dyDescent="0.35">
      <c r="A244" t="s">
        <v>512</v>
      </c>
      <c r="B244" t="s">
        <v>1123</v>
      </c>
      <c r="C244" t="s">
        <v>512</v>
      </c>
    </row>
    <row r="245" spans="1:3" x14ac:dyDescent="0.35">
      <c r="A245" t="s">
        <v>503</v>
      </c>
      <c r="B245" t="s">
        <v>1120</v>
      </c>
      <c r="C245" t="s">
        <v>503</v>
      </c>
    </row>
    <row r="246" spans="1:3" x14ac:dyDescent="0.35">
      <c r="A246" t="s">
        <v>210</v>
      </c>
      <c r="B246" t="s">
        <v>1015</v>
      </c>
      <c r="C246" t="s">
        <v>210</v>
      </c>
    </row>
    <row r="247" spans="1:3" x14ac:dyDescent="0.35">
      <c r="A247" t="s">
        <v>175</v>
      </c>
      <c r="B247" t="s">
        <v>1005</v>
      </c>
      <c r="C247" t="s">
        <v>175</v>
      </c>
    </row>
    <row r="248" spans="1:3" x14ac:dyDescent="0.35">
      <c r="A248" t="s">
        <v>910</v>
      </c>
      <c r="B248" t="s">
        <v>1283</v>
      </c>
      <c r="C248" t="s">
        <v>910</v>
      </c>
    </row>
    <row r="249" spans="1:3" x14ac:dyDescent="0.35">
      <c r="A249" t="s">
        <v>719</v>
      </c>
      <c r="B249" t="s">
        <v>1208</v>
      </c>
      <c r="C249" t="s">
        <v>719</v>
      </c>
    </row>
    <row r="250" spans="1:3" x14ac:dyDescent="0.35">
      <c r="A250" t="s">
        <v>33</v>
      </c>
      <c r="B250" t="s">
        <v>959</v>
      </c>
      <c r="C250" t="s">
        <v>33</v>
      </c>
    </row>
    <row r="251" spans="1:3" x14ac:dyDescent="0.35">
      <c r="A251" t="s">
        <v>196</v>
      </c>
      <c r="B251" t="s">
        <v>1011</v>
      </c>
      <c r="C251" t="s">
        <v>196</v>
      </c>
    </row>
    <row r="252" spans="1:3" x14ac:dyDescent="0.35">
      <c r="A252" t="s">
        <v>195</v>
      </c>
      <c r="B252" t="s">
        <v>1179</v>
      </c>
      <c r="C252" t="s">
        <v>195</v>
      </c>
    </row>
    <row r="253" spans="1:3" x14ac:dyDescent="0.35">
      <c r="A253" t="s">
        <v>207</v>
      </c>
      <c r="B253" t="s">
        <v>1014</v>
      </c>
      <c r="C253" t="s">
        <v>207</v>
      </c>
    </row>
    <row r="254" spans="1:3" x14ac:dyDescent="0.35">
      <c r="A254" t="s">
        <v>928</v>
      </c>
      <c r="B254" t="s">
        <v>1293</v>
      </c>
      <c r="C254" t="s">
        <v>928</v>
      </c>
    </row>
    <row r="255" spans="1:3" x14ac:dyDescent="0.35">
      <c r="A255" t="s">
        <v>203</v>
      </c>
      <c r="B255" t="s">
        <v>1125</v>
      </c>
      <c r="C255" t="s">
        <v>203</v>
      </c>
    </row>
    <row r="256" spans="1:3" x14ac:dyDescent="0.35">
      <c r="A256" t="s">
        <v>941</v>
      </c>
      <c r="B256" t="s">
        <v>1297</v>
      </c>
      <c r="C256" t="s">
        <v>941</v>
      </c>
    </row>
    <row r="257" spans="1:3" x14ac:dyDescent="0.35">
      <c r="A257" t="s">
        <v>247</v>
      </c>
      <c r="B257" t="s">
        <v>1266</v>
      </c>
      <c r="C257" t="s">
        <v>247</v>
      </c>
    </row>
    <row r="258" spans="1:3" x14ac:dyDescent="0.35">
      <c r="A258" t="s">
        <v>401</v>
      </c>
      <c r="B258" t="s">
        <v>1080</v>
      </c>
      <c r="C258" t="s">
        <v>401</v>
      </c>
    </row>
    <row r="259" spans="1:3" x14ac:dyDescent="0.35">
      <c r="A259" t="s">
        <v>153</v>
      </c>
      <c r="B259" t="s">
        <v>1214</v>
      </c>
      <c r="C259" t="s">
        <v>153</v>
      </c>
    </row>
    <row r="260" spans="1:3" x14ac:dyDescent="0.35">
      <c r="A260" t="s">
        <v>679</v>
      </c>
      <c r="B260" t="s">
        <v>1194</v>
      </c>
      <c r="C260" t="s">
        <v>679</v>
      </c>
    </row>
    <row r="261" spans="1:3" x14ac:dyDescent="0.35">
      <c r="A261" t="s">
        <v>793</v>
      </c>
      <c r="B261" t="s">
        <v>1237</v>
      </c>
      <c r="C261" t="s">
        <v>793</v>
      </c>
    </row>
    <row r="262" spans="1:3" x14ac:dyDescent="0.35">
      <c r="A262" t="s">
        <v>747</v>
      </c>
      <c r="B262" t="s">
        <v>1220</v>
      </c>
      <c r="C262" t="s">
        <v>747</v>
      </c>
    </row>
    <row r="263" spans="1:3" x14ac:dyDescent="0.35">
      <c r="A263" t="s">
        <v>900</v>
      </c>
      <c r="B263" t="s">
        <v>1279</v>
      </c>
      <c r="C263" t="s">
        <v>900</v>
      </c>
    </row>
    <row r="264" spans="1:3" x14ac:dyDescent="0.35">
      <c r="A264" t="s">
        <v>826</v>
      </c>
      <c r="B264" t="s">
        <v>1251</v>
      </c>
      <c r="C264" t="s">
        <v>826</v>
      </c>
    </row>
    <row r="265" spans="1:3" x14ac:dyDescent="0.35">
      <c r="A265" t="s">
        <v>229</v>
      </c>
      <c r="B265" t="s">
        <v>1253</v>
      </c>
      <c r="C265" t="s">
        <v>229</v>
      </c>
    </row>
    <row r="266" spans="1:3" x14ac:dyDescent="0.35">
      <c r="A266" t="s">
        <v>873</v>
      </c>
      <c r="B266" t="s">
        <v>1270</v>
      </c>
      <c r="C266" t="s">
        <v>873</v>
      </c>
    </row>
    <row r="267" spans="1:3" x14ac:dyDescent="0.35">
      <c r="A267" t="s">
        <v>761</v>
      </c>
      <c r="B267" t="s">
        <v>1225</v>
      </c>
      <c r="C267" t="s">
        <v>761</v>
      </c>
    </row>
    <row r="268" spans="1:3" x14ac:dyDescent="0.35">
      <c r="A268" t="s">
        <v>226</v>
      </c>
      <c r="B268" t="s">
        <v>1020</v>
      </c>
      <c r="C268" t="s">
        <v>226</v>
      </c>
    </row>
    <row r="269" spans="1:3" x14ac:dyDescent="0.35">
      <c r="A269" t="s">
        <v>122</v>
      </c>
      <c r="B269" t="s">
        <v>1294</v>
      </c>
      <c r="C269" t="s">
        <v>122</v>
      </c>
    </row>
    <row r="270" spans="1:3" x14ac:dyDescent="0.35">
      <c r="A270" t="s">
        <v>937</v>
      </c>
      <c r="B270" t="s">
        <v>1295</v>
      </c>
      <c r="C270" t="s">
        <v>937</v>
      </c>
    </row>
    <row r="271" spans="1:3" x14ac:dyDescent="0.35">
      <c r="A271" t="s">
        <v>907</v>
      </c>
      <c r="B271" t="s">
        <v>1282</v>
      </c>
      <c r="C271" t="s">
        <v>907</v>
      </c>
    </row>
    <row r="272" spans="1:3" x14ac:dyDescent="0.35">
      <c r="A272" t="s">
        <v>581</v>
      </c>
      <c r="B272" t="s">
        <v>1151</v>
      </c>
      <c r="C272" t="s">
        <v>581</v>
      </c>
    </row>
    <row r="273" spans="1:3" x14ac:dyDescent="0.35">
      <c r="A273" t="s">
        <v>484</v>
      </c>
      <c r="B273" t="s">
        <v>1113</v>
      </c>
      <c r="C273" t="s">
        <v>484</v>
      </c>
    </row>
    <row r="274" spans="1:3" x14ac:dyDescent="0.35">
      <c r="A274" t="s">
        <v>112</v>
      </c>
      <c r="B274" t="s">
        <v>1060</v>
      </c>
      <c r="C274" t="s">
        <v>112</v>
      </c>
    </row>
    <row r="275" spans="1:3" x14ac:dyDescent="0.35">
      <c r="A275" t="s">
        <v>113</v>
      </c>
      <c r="B275" t="s">
        <v>987</v>
      </c>
      <c r="C275" t="s">
        <v>113</v>
      </c>
    </row>
    <row r="276" spans="1:3" x14ac:dyDescent="0.35">
      <c r="A276" t="s">
        <v>791</v>
      </c>
      <c r="B276" t="s">
        <v>1236</v>
      </c>
      <c r="C276" t="s">
        <v>791</v>
      </c>
    </row>
    <row r="277" spans="1:3" x14ac:dyDescent="0.35">
      <c r="A277" t="s">
        <v>543</v>
      </c>
      <c r="B277" t="s">
        <v>1136</v>
      </c>
      <c r="C277" t="s">
        <v>543</v>
      </c>
    </row>
    <row r="278" spans="1:3" x14ac:dyDescent="0.35">
      <c r="A278" t="s">
        <v>667</v>
      </c>
      <c r="B278" t="s">
        <v>1189</v>
      </c>
      <c r="C278" t="s">
        <v>667</v>
      </c>
    </row>
    <row r="279" spans="1:3" x14ac:dyDescent="0.35">
      <c r="A279" t="s">
        <v>381</v>
      </c>
      <c r="B279" t="s">
        <v>1073</v>
      </c>
      <c r="C279" t="s">
        <v>381</v>
      </c>
    </row>
    <row r="280" spans="1:3" x14ac:dyDescent="0.35">
      <c r="A280" t="s">
        <v>298</v>
      </c>
      <c r="B280" t="s">
        <v>1042</v>
      </c>
      <c r="C280" t="s">
        <v>298</v>
      </c>
    </row>
    <row r="281" spans="1:3" x14ac:dyDescent="0.35">
      <c r="A281" t="s">
        <v>829</v>
      </c>
      <c r="B281" t="s">
        <v>1252</v>
      </c>
      <c r="C281" t="s">
        <v>829</v>
      </c>
    </row>
    <row r="282" spans="1:3" x14ac:dyDescent="0.35">
      <c r="A282" t="s">
        <v>944</v>
      </c>
      <c r="B282" t="s">
        <v>1298</v>
      </c>
      <c r="C282" t="s">
        <v>944</v>
      </c>
    </row>
    <row r="283" spans="1:3" x14ac:dyDescent="0.35">
      <c r="A283" t="s">
        <v>126</v>
      </c>
      <c r="B283" t="s">
        <v>991</v>
      </c>
      <c r="C283" t="s">
        <v>126</v>
      </c>
    </row>
    <row r="284" spans="1:3" x14ac:dyDescent="0.35">
      <c r="A284" t="s">
        <v>335</v>
      </c>
      <c r="B284" t="s">
        <v>1056</v>
      </c>
      <c r="C284" t="s">
        <v>335</v>
      </c>
    </row>
    <row r="285" spans="1:3" x14ac:dyDescent="0.35">
      <c r="A285" t="s">
        <v>359</v>
      </c>
      <c r="B285" t="s">
        <v>1065</v>
      </c>
      <c r="C285" t="s">
        <v>359</v>
      </c>
    </row>
    <row r="286" spans="1:3" x14ac:dyDescent="0.35">
      <c r="A286" t="s">
        <v>600</v>
      </c>
      <c r="B286" t="s">
        <v>1159</v>
      </c>
      <c r="C286" t="s">
        <v>600</v>
      </c>
    </row>
    <row r="287" spans="1:3" x14ac:dyDescent="0.35">
      <c r="A287" t="s">
        <v>894</v>
      </c>
      <c r="B287" t="s">
        <v>1277</v>
      </c>
      <c r="C287" t="s">
        <v>894</v>
      </c>
    </row>
    <row r="288" spans="1:3" x14ac:dyDescent="0.35">
      <c r="A288" t="s">
        <v>209</v>
      </c>
      <c r="B288" t="s">
        <v>1090</v>
      </c>
      <c r="C288" t="s">
        <v>209</v>
      </c>
    </row>
    <row r="289" spans="1:3" x14ac:dyDescent="0.35">
      <c r="A289" t="s">
        <v>496</v>
      </c>
      <c r="B289" t="s">
        <v>1117</v>
      </c>
      <c r="C289" t="s">
        <v>496</v>
      </c>
    </row>
    <row r="290" spans="1:3" x14ac:dyDescent="0.35">
      <c r="A290" t="s">
        <v>713</v>
      </c>
      <c r="B290" t="s">
        <v>1206</v>
      </c>
      <c r="C290" t="s">
        <v>713</v>
      </c>
    </row>
    <row r="291" spans="1:3" x14ac:dyDescent="0.35">
      <c r="A291" t="s">
        <v>55</v>
      </c>
      <c r="B291" t="s">
        <v>968</v>
      </c>
      <c r="C291" t="s">
        <v>55</v>
      </c>
    </row>
    <row r="292" spans="1:3" x14ac:dyDescent="0.35">
      <c r="A292" t="s">
        <v>101</v>
      </c>
      <c r="B292" t="s">
        <v>984</v>
      </c>
      <c r="C292" t="s">
        <v>101</v>
      </c>
    </row>
    <row r="293" spans="1:3" x14ac:dyDescent="0.35">
      <c r="A293" t="s">
        <v>213</v>
      </c>
      <c r="B293" t="s">
        <v>1016</v>
      </c>
      <c r="C293" t="s">
        <v>213</v>
      </c>
    </row>
    <row r="294" spans="1:3" x14ac:dyDescent="0.35">
      <c r="A294" t="s">
        <v>534</v>
      </c>
      <c r="B294" t="s">
        <v>1133</v>
      </c>
      <c r="C294" t="s">
        <v>534</v>
      </c>
    </row>
    <row r="295" spans="1:3" x14ac:dyDescent="0.35">
      <c r="A295" t="s">
        <v>848</v>
      </c>
      <c r="B295" t="s">
        <v>1261</v>
      </c>
      <c r="C295" t="s">
        <v>848</v>
      </c>
    </row>
    <row r="296" spans="1:3" x14ac:dyDescent="0.35">
      <c r="A296" t="s">
        <v>470</v>
      </c>
      <c r="B296" t="s">
        <v>1108</v>
      </c>
      <c r="C296" t="s">
        <v>470</v>
      </c>
    </row>
    <row r="297" spans="1:3" x14ac:dyDescent="0.35">
      <c r="A297" t="s">
        <v>37</v>
      </c>
      <c r="B297" t="s">
        <v>961</v>
      </c>
      <c r="C297" t="s">
        <v>37</v>
      </c>
    </row>
    <row r="298" spans="1:3" x14ac:dyDescent="0.35">
      <c r="A298" t="s">
        <v>386</v>
      </c>
      <c r="B298" t="s">
        <v>1075</v>
      </c>
      <c r="C298" t="s">
        <v>386</v>
      </c>
    </row>
    <row r="299" spans="1:3" x14ac:dyDescent="0.35">
      <c r="A299" t="s">
        <v>608</v>
      </c>
      <c r="B299" t="s">
        <v>1162</v>
      </c>
      <c r="C299" t="s">
        <v>608</v>
      </c>
    </row>
    <row r="300" spans="1:3" x14ac:dyDescent="0.35">
      <c r="A300" t="s">
        <v>333</v>
      </c>
      <c r="B300" t="s">
        <v>1055</v>
      </c>
      <c r="C300" t="s">
        <v>333</v>
      </c>
    </row>
    <row r="301" spans="1:3" x14ac:dyDescent="0.35">
      <c r="A301" t="s">
        <v>569</v>
      </c>
      <c r="B301" t="s">
        <v>1147</v>
      </c>
      <c r="C301" t="s">
        <v>569</v>
      </c>
    </row>
    <row r="302" spans="1:3" x14ac:dyDescent="0.35">
      <c r="A302" t="s">
        <v>479</v>
      </c>
      <c r="B302" t="s">
        <v>1111</v>
      </c>
      <c r="C302" t="s">
        <v>479</v>
      </c>
    </row>
    <row r="303" spans="1:3" x14ac:dyDescent="0.35">
      <c r="A303" t="s">
        <v>273</v>
      </c>
      <c r="B303" t="s">
        <v>1034</v>
      </c>
      <c r="C303" t="s">
        <v>273</v>
      </c>
    </row>
    <row r="304" spans="1:3" x14ac:dyDescent="0.35">
      <c r="A304" t="s">
        <v>415</v>
      </c>
      <c r="B304" t="s">
        <v>1086</v>
      </c>
      <c r="C304" t="s">
        <v>415</v>
      </c>
    </row>
    <row r="305" spans="1:3" x14ac:dyDescent="0.35">
      <c r="A305" t="s">
        <v>767</v>
      </c>
      <c r="B305" t="s">
        <v>1227</v>
      </c>
      <c r="C305" t="s">
        <v>767</v>
      </c>
    </row>
    <row r="306" spans="1:3" x14ac:dyDescent="0.35">
      <c r="A306" t="s">
        <v>914</v>
      </c>
      <c r="B306" t="s">
        <v>1285</v>
      </c>
      <c r="C306" t="s">
        <v>914</v>
      </c>
    </row>
    <row r="307" spans="1:3" x14ac:dyDescent="0.35">
      <c r="A307" t="s">
        <v>623</v>
      </c>
      <c r="B307" t="s">
        <v>1168</v>
      </c>
      <c r="C307" t="s">
        <v>623</v>
      </c>
    </row>
    <row r="308" spans="1:3" x14ac:dyDescent="0.35">
      <c r="A308" t="s">
        <v>585</v>
      </c>
      <c r="B308" t="s">
        <v>1152</v>
      </c>
      <c r="C308" t="s">
        <v>585</v>
      </c>
    </row>
    <row r="309" spans="1:3" x14ac:dyDescent="0.35">
      <c r="A309" t="s">
        <v>254</v>
      </c>
      <c r="B309" t="s">
        <v>1028</v>
      </c>
      <c r="C309" t="s">
        <v>254</v>
      </c>
    </row>
    <row r="310" spans="1:3" x14ac:dyDescent="0.35">
      <c r="A310" t="s">
        <v>372</v>
      </c>
      <c r="B310" t="s">
        <v>1070</v>
      </c>
      <c r="C310" t="s">
        <v>372</v>
      </c>
    </row>
    <row r="311" spans="1:3" x14ac:dyDescent="0.35">
      <c r="A311" t="s">
        <v>820</v>
      </c>
      <c r="B311" t="s">
        <v>1249</v>
      </c>
      <c r="C311" t="s">
        <v>820</v>
      </c>
    </row>
    <row r="312" spans="1:3" x14ac:dyDescent="0.35">
      <c r="A312" t="s">
        <v>588</v>
      </c>
      <c r="B312" t="s">
        <v>1255</v>
      </c>
      <c r="C312" t="s">
        <v>588</v>
      </c>
    </row>
    <row r="313" spans="1:3" x14ac:dyDescent="0.35">
      <c r="A313" t="s">
        <v>633</v>
      </c>
      <c r="B313" t="s">
        <v>1172</v>
      </c>
      <c r="C313" t="s">
        <v>633</v>
      </c>
    </row>
    <row r="314" spans="1:3" x14ac:dyDescent="0.35">
      <c r="A314" t="s">
        <v>13</v>
      </c>
      <c r="B314" t="s">
        <v>953</v>
      </c>
      <c r="C314" t="s">
        <v>13</v>
      </c>
    </row>
    <row r="315" spans="1:3" x14ac:dyDescent="0.35">
      <c r="A315" t="s">
        <v>60</v>
      </c>
      <c r="B315" t="s">
        <v>1157</v>
      </c>
      <c r="C315" t="s">
        <v>60</v>
      </c>
    </row>
    <row r="316" spans="1:3" x14ac:dyDescent="0.35">
      <c r="A316" t="s">
        <v>490</v>
      </c>
      <c r="B316" t="s">
        <v>1115</v>
      </c>
      <c r="C316" t="s">
        <v>490</v>
      </c>
    </row>
    <row r="317" spans="1:3" x14ac:dyDescent="0.35">
      <c r="A317" t="s">
        <v>26</v>
      </c>
      <c r="B317" t="s">
        <v>974</v>
      </c>
      <c r="C317" t="s">
        <v>26</v>
      </c>
    </row>
    <row r="318" spans="1:3" x14ac:dyDescent="0.35">
      <c r="A318" t="s">
        <v>291</v>
      </c>
      <c r="B318" t="s">
        <v>1040</v>
      </c>
      <c r="C318" t="s">
        <v>291</v>
      </c>
    </row>
    <row r="319" spans="1:3" x14ac:dyDescent="0.35">
      <c r="A319" t="s">
        <v>876</v>
      </c>
      <c r="B319" t="s">
        <v>1271</v>
      </c>
      <c r="C319" t="s">
        <v>876</v>
      </c>
    </row>
    <row r="320" spans="1:3" x14ac:dyDescent="0.35">
      <c r="A320" t="s">
        <v>833</v>
      </c>
      <c r="B320" t="s">
        <v>1254</v>
      </c>
      <c r="C320" t="s">
        <v>833</v>
      </c>
    </row>
    <row r="321" spans="1:3" x14ac:dyDescent="0.35">
      <c r="A321" t="s">
        <v>61</v>
      </c>
      <c r="B321" t="s">
        <v>970</v>
      </c>
      <c r="C321" t="s">
        <v>61</v>
      </c>
    </row>
    <row r="322" spans="1:3" x14ac:dyDescent="0.35">
      <c r="A322" t="s">
        <v>589</v>
      </c>
      <c r="B322" t="s">
        <v>1153</v>
      </c>
      <c r="C322" t="s">
        <v>589</v>
      </c>
    </row>
    <row r="323" spans="1:3" x14ac:dyDescent="0.35">
      <c r="A323" t="s">
        <v>550</v>
      </c>
      <c r="B323" t="s">
        <v>1139</v>
      </c>
      <c r="C323" t="s">
        <v>550</v>
      </c>
    </row>
    <row r="324" spans="1:3" x14ac:dyDescent="0.35">
      <c r="A324" t="s">
        <v>783</v>
      </c>
      <c r="B324" t="s">
        <v>1233</v>
      </c>
      <c r="C324" t="s">
        <v>783</v>
      </c>
    </row>
    <row r="325" spans="1:3" x14ac:dyDescent="0.35">
      <c r="A325" t="s">
        <v>65</v>
      </c>
      <c r="B325" t="s">
        <v>971</v>
      </c>
      <c r="C325" t="s">
        <v>65</v>
      </c>
    </row>
    <row r="326" spans="1:3" x14ac:dyDescent="0.35">
      <c r="A326" t="s">
        <v>392</v>
      </c>
      <c r="B326" t="s">
        <v>1077</v>
      </c>
      <c r="C326" t="s">
        <v>392</v>
      </c>
    </row>
    <row r="327" spans="1:3" x14ac:dyDescent="0.35">
      <c r="A327" t="s">
        <v>165</v>
      </c>
      <c r="B327" t="s">
        <v>1002</v>
      </c>
      <c r="C327" t="s">
        <v>165</v>
      </c>
    </row>
    <row r="328" spans="1:3" x14ac:dyDescent="0.35">
      <c r="A328" t="s">
        <v>182</v>
      </c>
      <c r="B328" t="s">
        <v>1007</v>
      </c>
      <c r="C328" t="s">
        <v>182</v>
      </c>
    </row>
    <row r="329" spans="1:3" x14ac:dyDescent="0.35">
      <c r="A329" t="s">
        <v>738</v>
      </c>
      <c r="B329" t="s">
        <v>1216</v>
      </c>
      <c r="C329" t="s">
        <v>738</v>
      </c>
    </row>
    <row r="330" spans="1:3" x14ac:dyDescent="0.35">
      <c r="A330" t="s">
        <v>879</v>
      </c>
      <c r="B330" t="s">
        <v>1272</v>
      </c>
      <c r="C330" t="s">
        <v>879</v>
      </c>
    </row>
    <row r="331" spans="1:3" x14ac:dyDescent="0.35">
      <c r="A331" t="s">
        <v>395</v>
      </c>
      <c r="B331" t="s">
        <v>1078</v>
      </c>
      <c r="C331" t="s">
        <v>395</v>
      </c>
    </row>
    <row r="332" spans="1:3" x14ac:dyDescent="0.35">
      <c r="A332" t="s">
        <v>755</v>
      </c>
      <c r="B332" t="s">
        <v>1223</v>
      </c>
      <c r="C332" t="s">
        <v>755</v>
      </c>
    </row>
    <row r="333" spans="1:3" x14ac:dyDescent="0.35">
      <c r="A333" t="s">
        <v>27</v>
      </c>
      <c r="B333" t="s">
        <v>957</v>
      </c>
      <c r="C333" t="s">
        <v>27</v>
      </c>
    </row>
    <row r="334" spans="1:3" x14ac:dyDescent="0.35">
      <c r="A334" t="s">
        <v>20</v>
      </c>
      <c r="B334" t="s">
        <v>955</v>
      </c>
      <c r="C334" t="s">
        <v>20</v>
      </c>
    </row>
    <row r="335" spans="1:3" x14ac:dyDescent="0.35">
      <c r="A335" t="s">
        <v>325</v>
      </c>
      <c r="B335" t="s">
        <v>1052</v>
      </c>
      <c r="C335" t="s">
        <v>325</v>
      </c>
    </row>
    <row r="336" spans="1:3" x14ac:dyDescent="0.35">
      <c r="A336" t="s">
        <v>64</v>
      </c>
      <c r="B336" t="s">
        <v>1173</v>
      </c>
      <c r="C336" t="s">
        <v>64</v>
      </c>
    </row>
    <row r="337" spans="1:3" x14ac:dyDescent="0.35">
      <c r="A337" t="s">
        <v>515</v>
      </c>
      <c r="B337" t="s">
        <v>1124</v>
      </c>
      <c r="C337" t="s">
        <v>515</v>
      </c>
    </row>
    <row r="338" spans="1:3" x14ac:dyDescent="0.35">
      <c r="A338" t="s">
        <v>17</v>
      </c>
      <c r="B338" t="s">
        <v>954</v>
      </c>
      <c r="C338" t="s">
        <v>17</v>
      </c>
    </row>
    <row r="339" spans="1:3" x14ac:dyDescent="0.35">
      <c r="A339" t="s">
        <v>219</v>
      </c>
      <c r="B339" t="s">
        <v>1018</v>
      </c>
      <c r="C339" t="s">
        <v>219</v>
      </c>
    </row>
    <row r="340" spans="1:3" x14ac:dyDescent="0.35">
      <c r="A340" t="s">
        <v>1322</v>
      </c>
      <c r="B340" t="s">
        <v>1324</v>
      </c>
      <c r="C340" t="s">
        <v>1322</v>
      </c>
    </row>
    <row r="341" spans="1:3" x14ac:dyDescent="0.35">
      <c r="A341" t="s">
        <v>233</v>
      </c>
      <c r="B341" t="s">
        <v>1022</v>
      </c>
      <c r="C341" t="s">
        <v>233</v>
      </c>
    </row>
    <row r="342" spans="1:3" x14ac:dyDescent="0.35">
      <c r="A342" t="s">
        <v>572</v>
      </c>
      <c r="B342" t="s">
        <v>1148</v>
      </c>
      <c r="C342" t="s">
        <v>572</v>
      </c>
    </row>
    <row r="343" spans="1:3" x14ac:dyDescent="0.35">
      <c r="A343" t="s">
        <v>531</v>
      </c>
      <c r="B343" t="s">
        <v>1131</v>
      </c>
      <c r="C343" t="s">
        <v>531</v>
      </c>
    </row>
  </sheetData>
  <sortState ref="A2:C343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8"/>
  <sheetViews>
    <sheetView workbookViewId="0">
      <selection activeCell="D29" sqref="D29"/>
    </sheetView>
  </sheetViews>
  <sheetFormatPr defaultRowHeight="14.5" x14ac:dyDescent="0.35"/>
  <cols>
    <col min="4" max="4" width="70.81640625" bestFit="1" customWidth="1"/>
  </cols>
  <sheetData>
    <row r="3" spans="4:4" x14ac:dyDescent="0.25">
      <c r="D3" s="1" t="s">
        <v>1163</v>
      </c>
    </row>
    <row r="4" spans="4:4" x14ac:dyDescent="0.25">
      <c r="D4" s="1" t="s">
        <v>1156</v>
      </c>
    </row>
    <row r="5" spans="4:4" x14ac:dyDescent="0.25">
      <c r="D5" s="1" t="s">
        <v>1084</v>
      </c>
    </row>
    <row r="6" spans="4:4" x14ac:dyDescent="0.25">
      <c r="D6" s="1" t="s">
        <v>1296</v>
      </c>
    </row>
    <row r="7" spans="4:4" x14ac:dyDescent="0.25">
      <c r="D7" s="1" t="s">
        <v>1281</v>
      </c>
    </row>
    <row r="8" spans="4:4" x14ac:dyDescent="0.25">
      <c r="D8" s="1" t="s">
        <v>1290</v>
      </c>
    </row>
  </sheetData>
  <sortState ref="D3:D8">
    <sortCondition ref="D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0"/>
  <sheetViews>
    <sheetView topLeftCell="A130" workbookViewId="0">
      <selection activeCell="C151" sqref="C151"/>
    </sheetView>
  </sheetViews>
  <sheetFormatPr defaultRowHeight="14.5" x14ac:dyDescent="0.35"/>
  <cols>
    <col min="1" max="1" width="4" bestFit="1" customWidth="1"/>
    <col min="2" max="2" width="13.453125" bestFit="1" customWidth="1"/>
    <col min="3" max="3" width="14" bestFit="1" customWidth="1"/>
    <col min="4" max="4" width="89.7265625" bestFit="1" customWidth="1"/>
    <col min="5" max="5" width="33.26953125" customWidth="1"/>
    <col min="6" max="6" width="40.1796875" bestFit="1" customWidth="1"/>
    <col min="7" max="7" width="19.26953125" bestFit="1" customWidth="1"/>
    <col min="8" max="8" width="16" bestFit="1" customWidth="1"/>
  </cols>
  <sheetData>
    <row r="1" spans="1:8" ht="15" x14ac:dyDescent="0.25">
      <c r="A1" t="s">
        <v>0</v>
      </c>
      <c r="B1" t="s">
        <v>6</v>
      </c>
      <c r="C1" t="s">
        <v>7</v>
      </c>
      <c r="D1" t="s">
        <v>1300</v>
      </c>
      <c r="E1" t="s">
        <v>8</v>
      </c>
      <c r="F1" t="s">
        <v>9</v>
      </c>
      <c r="G1" t="s">
        <v>11</v>
      </c>
      <c r="H1" t="s">
        <v>12</v>
      </c>
    </row>
    <row r="2" spans="1:8" ht="15" x14ac:dyDescent="0.25">
      <c r="A2">
        <v>0</v>
      </c>
    </row>
    <row r="3" spans="1:8" ht="15" x14ac:dyDescent="0.25">
      <c r="A3">
        <v>1</v>
      </c>
      <c r="B3" t="s">
        <v>26</v>
      </c>
      <c r="D3" t="s">
        <v>974</v>
      </c>
      <c r="E3" t="s">
        <v>76</v>
      </c>
      <c r="F3" t="s">
        <v>71</v>
      </c>
      <c r="G3" t="s">
        <v>16</v>
      </c>
      <c r="H3" t="s">
        <v>19</v>
      </c>
    </row>
    <row r="4" spans="1:8" ht="15" x14ac:dyDescent="0.25">
      <c r="A4">
        <v>2</v>
      </c>
      <c r="B4" t="s">
        <v>203</v>
      </c>
      <c r="C4" t="s">
        <v>204</v>
      </c>
      <c r="D4" t="s">
        <v>1013</v>
      </c>
      <c r="E4" t="s">
        <v>205</v>
      </c>
      <c r="F4" t="s">
        <v>206</v>
      </c>
      <c r="G4" t="s">
        <v>23</v>
      </c>
      <c r="H4" t="s">
        <v>39</v>
      </c>
    </row>
    <row r="5" spans="1:8" ht="15" x14ac:dyDescent="0.25">
      <c r="A5">
        <v>3</v>
      </c>
      <c r="B5" t="s">
        <v>92</v>
      </c>
      <c r="C5" t="s">
        <v>93</v>
      </c>
      <c r="D5" t="s">
        <v>981</v>
      </c>
      <c r="E5" t="s">
        <v>94</v>
      </c>
      <c r="F5" t="s">
        <v>95</v>
      </c>
      <c r="G5" t="s">
        <v>23</v>
      </c>
      <c r="H5" t="s">
        <v>32</v>
      </c>
    </row>
    <row r="6" spans="1:8" ht="15" x14ac:dyDescent="0.25">
      <c r="A6">
        <v>4</v>
      </c>
      <c r="B6" t="s">
        <v>101</v>
      </c>
      <c r="C6" t="s">
        <v>815</v>
      </c>
      <c r="D6" t="s">
        <v>1247</v>
      </c>
      <c r="E6" t="s">
        <v>816</v>
      </c>
      <c r="F6" t="s">
        <v>817</v>
      </c>
      <c r="G6" t="s">
        <v>23</v>
      </c>
      <c r="H6" t="s">
        <v>32</v>
      </c>
    </row>
    <row r="7" spans="1:8" ht="15" x14ac:dyDescent="0.25">
      <c r="A7">
        <v>5</v>
      </c>
      <c r="B7" t="s">
        <v>490</v>
      </c>
      <c r="D7" t="s">
        <v>1115</v>
      </c>
      <c r="E7" t="s">
        <v>491</v>
      </c>
      <c r="F7" t="s">
        <v>492</v>
      </c>
      <c r="G7" t="s">
        <v>16</v>
      </c>
      <c r="H7" t="s">
        <v>19</v>
      </c>
    </row>
    <row r="8" spans="1:8" ht="15" x14ac:dyDescent="0.25">
      <c r="A8">
        <v>6</v>
      </c>
      <c r="B8" t="s">
        <v>108</v>
      </c>
      <c r="C8" t="s">
        <v>109</v>
      </c>
      <c r="D8" t="s">
        <v>986</v>
      </c>
      <c r="E8" t="s">
        <v>110</v>
      </c>
      <c r="F8" t="s">
        <v>111</v>
      </c>
      <c r="G8" t="s">
        <v>23</v>
      </c>
      <c r="H8" t="s">
        <v>32</v>
      </c>
    </row>
    <row r="9" spans="1:8" ht="15" x14ac:dyDescent="0.25">
      <c r="A9">
        <v>7</v>
      </c>
      <c r="B9" t="s">
        <v>13</v>
      </c>
      <c r="C9" t="s">
        <v>833</v>
      </c>
      <c r="D9" t="s">
        <v>1254</v>
      </c>
      <c r="E9" t="s">
        <v>834</v>
      </c>
      <c r="F9" t="s">
        <v>835</v>
      </c>
      <c r="G9" t="s">
        <v>23</v>
      </c>
      <c r="H9" t="s">
        <v>19</v>
      </c>
    </row>
    <row r="10" spans="1:8" ht="15" x14ac:dyDescent="0.25">
      <c r="A10">
        <v>8</v>
      </c>
      <c r="B10" t="s">
        <v>112</v>
      </c>
      <c r="C10" t="s">
        <v>113</v>
      </c>
      <c r="D10" t="s">
        <v>987</v>
      </c>
      <c r="E10" t="s">
        <v>114</v>
      </c>
      <c r="F10" t="s">
        <v>115</v>
      </c>
      <c r="G10" t="s">
        <v>23</v>
      </c>
    </row>
    <row r="11" spans="1:8" ht="15" x14ac:dyDescent="0.25">
      <c r="A11">
        <v>9</v>
      </c>
      <c r="B11" t="s">
        <v>116</v>
      </c>
      <c r="C11" t="s">
        <v>117</v>
      </c>
      <c r="D11" t="s">
        <v>988</v>
      </c>
      <c r="E11" t="s">
        <v>118</v>
      </c>
      <c r="F11" t="s">
        <v>119</v>
      </c>
      <c r="G11" t="s">
        <v>23</v>
      </c>
    </row>
    <row r="12" spans="1:8" ht="15" x14ac:dyDescent="0.25">
      <c r="A12">
        <v>10</v>
      </c>
      <c r="B12" t="s">
        <v>79</v>
      </c>
      <c r="D12" t="s">
        <v>976</v>
      </c>
      <c r="E12" t="s">
        <v>80</v>
      </c>
      <c r="F12" t="s">
        <v>81</v>
      </c>
      <c r="G12" t="s">
        <v>16</v>
      </c>
      <c r="H12" t="s">
        <v>54</v>
      </c>
    </row>
    <row r="13" spans="1:8" ht="15" x14ac:dyDescent="0.25">
      <c r="A13">
        <v>11</v>
      </c>
      <c r="B13" t="s">
        <v>209</v>
      </c>
      <c r="C13" t="s">
        <v>894</v>
      </c>
      <c r="D13" t="s">
        <v>1277</v>
      </c>
      <c r="E13" t="s">
        <v>895</v>
      </c>
      <c r="F13" t="s">
        <v>896</v>
      </c>
      <c r="G13" t="s">
        <v>23</v>
      </c>
      <c r="H13" t="s">
        <v>32</v>
      </c>
    </row>
    <row r="14" spans="1:8" ht="15" x14ac:dyDescent="0.25">
      <c r="A14">
        <v>12</v>
      </c>
      <c r="B14" t="s">
        <v>116</v>
      </c>
      <c r="C14" t="s">
        <v>786</v>
      </c>
      <c r="D14" t="s">
        <v>1234</v>
      </c>
      <c r="E14" t="s">
        <v>787</v>
      </c>
      <c r="F14" t="s">
        <v>788</v>
      </c>
      <c r="G14" t="s">
        <v>23</v>
      </c>
      <c r="H14" t="s">
        <v>32</v>
      </c>
    </row>
    <row r="15" spans="1:8" ht="15" x14ac:dyDescent="0.25">
      <c r="A15">
        <v>13</v>
      </c>
      <c r="B15" t="s">
        <v>264</v>
      </c>
      <c r="C15" t="s">
        <v>767</v>
      </c>
      <c r="D15" t="s">
        <v>1227</v>
      </c>
      <c r="E15" t="s">
        <v>768</v>
      </c>
      <c r="F15" t="s">
        <v>769</v>
      </c>
      <c r="G15" t="s">
        <v>23</v>
      </c>
      <c r="H15" t="s">
        <v>32</v>
      </c>
    </row>
    <row r="16" spans="1:8" ht="15" x14ac:dyDescent="0.25">
      <c r="A16">
        <v>14</v>
      </c>
      <c r="B16" t="s">
        <v>264</v>
      </c>
      <c r="C16" t="s">
        <v>407</v>
      </c>
      <c r="D16" t="s">
        <v>1082</v>
      </c>
      <c r="E16" t="s">
        <v>408</v>
      </c>
      <c r="F16" t="s">
        <v>409</v>
      </c>
      <c r="G16" t="s">
        <v>23</v>
      </c>
      <c r="H16" t="s">
        <v>32</v>
      </c>
    </row>
    <row r="17" spans="1:8" ht="15" x14ac:dyDescent="0.25">
      <c r="A17">
        <v>15</v>
      </c>
      <c r="B17" t="s">
        <v>26</v>
      </c>
      <c r="C17" t="s">
        <v>182</v>
      </c>
      <c r="D17" t="s">
        <v>1007</v>
      </c>
      <c r="E17" t="s">
        <v>183</v>
      </c>
      <c r="F17" t="s">
        <v>184</v>
      </c>
      <c r="G17" t="s">
        <v>23</v>
      </c>
      <c r="H17" t="s">
        <v>19</v>
      </c>
    </row>
    <row r="18" spans="1:8" ht="15" x14ac:dyDescent="0.25">
      <c r="A18">
        <v>16</v>
      </c>
      <c r="B18" t="s">
        <v>928</v>
      </c>
      <c r="D18" t="s">
        <v>1293</v>
      </c>
      <c r="E18" t="s">
        <v>934</v>
      </c>
      <c r="F18" t="s">
        <v>935</v>
      </c>
      <c r="G18" t="s">
        <v>16</v>
      </c>
      <c r="H18" t="s">
        <v>39</v>
      </c>
    </row>
    <row r="19" spans="1:8" ht="15" x14ac:dyDescent="0.25">
      <c r="A19">
        <v>17</v>
      </c>
      <c r="B19" t="s">
        <v>125</v>
      </c>
      <c r="C19" t="s">
        <v>126</v>
      </c>
      <c r="D19" t="s">
        <v>991</v>
      </c>
      <c r="E19" t="s">
        <v>127</v>
      </c>
      <c r="F19" t="s">
        <v>128</v>
      </c>
      <c r="G19" t="s">
        <v>23</v>
      </c>
      <c r="H19" t="s">
        <v>32</v>
      </c>
    </row>
    <row r="20" spans="1:8" ht="15" x14ac:dyDescent="0.25">
      <c r="A20">
        <v>18</v>
      </c>
      <c r="B20" t="s">
        <v>129</v>
      </c>
      <c r="C20" t="s">
        <v>130</v>
      </c>
      <c r="D20" t="s">
        <v>992</v>
      </c>
      <c r="E20" t="s">
        <v>131</v>
      </c>
      <c r="F20" t="s">
        <v>132</v>
      </c>
      <c r="G20" t="s">
        <v>23</v>
      </c>
      <c r="H20" t="s">
        <v>32</v>
      </c>
    </row>
    <row r="21" spans="1:8" ht="15" x14ac:dyDescent="0.25">
      <c r="A21">
        <v>19</v>
      </c>
      <c r="B21" t="s">
        <v>133</v>
      </c>
      <c r="C21" t="s">
        <v>134</v>
      </c>
      <c r="D21" t="s">
        <v>993</v>
      </c>
      <c r="E21" t="s">
        <v>135</v>
      </c>
      <c r="F21" t="s">
        <v>135</v>
      </c>
      <c r="G21" t="s">
        <v>23</v>
      </c>
    </row>
    <row r="22" spans="1:8" ht="15" x14ac:dyDescent="0.25">
      <c r="A22">
        <v>20</v>
      </c>
      <c r="B22" t="s">
        <v>139</v>
      </c>
      <c r="D22" t="s">
        <v>995</v>
      </c>
      <c r="E22" t="s">
        <v>140</v>
      </c>
      <c r="F22" t="s">
        <v>71</v>
      </c>
      <c r="G22" t="s">
        <v>16</v>
      </c>
      <c r="H22" t="s">
        <v>32</v>
      </c>
    </row>
    <row r="23" spans="1:8" ht="15" x14ac:dyDescent="0.25">
      <c r="A23">
        <v>21</v>
      </c>
      <c r="B23" t="s">
        <v>141</v>
      </c>
      <c r="C23" t="s">
        <v>142</v>
      </c>
      <c r="D23" t="s">
        <v>996</v>
      </c>
      <c r="E23" t="s">
        <v>143</v>
      </c>
      <c r="F23" t="s">
        <v>144</v>
      </c>
      <c r="G23" t="s">
        <v>23</v>
      </c>
      <c r="H23" t="s">
        <v>32</v>
      </c>
    </row>
    <row r="24" spans="1:8" ht="15" x14ac:dyDescent="0.25">
      <c r="A24">
        <v>22</v>
      </c>
      <c r="B24" t="s">
        <v>192</v>
      </c>
      <c r="C24" t="s">
        <v>656</v>
      </c>
      <c r="D24" t="s">
        <v>1184</v>
      </c>
      <c r="E24" t="s">
        <v>657</v>
      </c>
      <c r="F24" t="s">
        <v>658</v>
      </c>
      <c r="G24" t="s">
        <v>23</v>
      </c>
      <c r="H24" t="s">
        <v>32</v>
      </c>
    </row>
    <row r="25" spans="1:8" ht="15" x14ac:dyDescent="0.25">
      <c r="A25">
        <v>23</v>
      </c>
      <c r="B25" t="s">
        <v>149</v>
      </c>
      <c r="C25" t="s">
        <v>150</v>
      </c>
      <c r="D25" t="s">
        <v>998</v>
      </c>
      <c r="E25" t="s">
        <v>151</v>
      </c>
      <c r="F25" t="s">
        <v>152</v>
      </c>
      <c r="G25" t="s">
        <v>23</v>
      </c>
      <c r="H25" t="s">
        <v>32</v>
      </c>
    </row>
    <row r="26" spans="1:8" ht="15" x14ac:dyDescent="0.25">
      <c r="A26">
        <v>24</v>
      </c>
      <c r="B26" t="s">
        <v>82</v>
      </c>
      <c r="D26" t="s">
        <v>977</v>
      </c>
      <c r="E26" t="s">
        <v>83</v>
      </c>
      <c r="F26" t="s">
        <v>84</v>
      </c>
      <c r="G26" t="s">
        <v>16</v>
      </c>
      <c r="H26" t="s">
        <v>54</v>
      </c>
    </row>
    <row r="27" spans="1:8" ht="15" x14ac:dyDescent="0.25">
      <c r="A27">
        <v>25</v>
      </c>
      <c r="B27" t="s">
        <v>52</v>
      </c>
      <c r="D27" t="s">
        <v>967</v>
      </c>
      <c r="E27" t="s">
        <v>53</v>
      </c>
      <c r="G27" t="s">
        <v>31</v>
      </c>
      <c r="H27" t="s">
        <v>54</v>
      </c>
    </row>
    <row r="28" spans="1:8" ht="15" x14ac:dyDescent="0.25">
      <c r="A28">
        <v>26</v>
      </c>
      <c r="B28" t="s">
        <v>90</v>
      </c>
      <c r="D28" t="s">
        <v>980</v>
      </c>
      <c r="E28" t="s">
        <v>91</v>
      </c>
      <c r="G28" t="s">
        <v>16</v>
      </c>
      <c r="H28" t="s">
        <v>54</v>
      </c>
    </row>
    <row r="29" spans="1:8" ht="15" x14ac:dyDescent="0.25">
      <c r="A29">
        <v>27</v>
      </c>
      <c r="B29" t="s">
        <v>157</v>
      </c>
      <c r="C29" t="s">
        <v>158</v>
      </c>
      <c r="D29" t="s">
        <v>1000</v>
      </c>
      <c r="E29" t="s">
        <v>159</v>
      </c>
      <c r="F29" t="s">
        <v>160</v>
      </c>
      <c r="G29" t="s">
        <v>23</v>
      </c>
      <c r="H29" t="s">
        <v>32</v>
      </c>
    </row>
    <row r="30" spans="1:8" ht="15" x14ac:dyDescent="0.25">
      <c r="A30">
        <v>28</v>
      </c>
      <c r="B30" t="s">
        <v>161</v>
      </c>
      <c r="C30" t="s">
        <v>162</v>
      </c>
      <c r="D30" t="s">
        <v>1001</v>
      </c>
      <c r="E30" t="s">
        <v>163</v>
      </c>
      <c r="F30" t="s">
        <v>164</v>
      </c>
      <c r="G30" t="s">
        <v>23</v>
      </c>
      <c r="H30" t="s">
        <v>32</v>
      </c>
    </row>
    <row r="31" spans="1:8" ht="15" x14ac:dyDescent="0.25">
      <c r="A31">
        <v>29</v>
      </c>
      <c r="B31" t="s">
        <v>122</v>
      </c>
      <c r="C31" t="s">
        <v>470</v>
      </c>
      <c r="D31" t="s">
        <v>1108</v>
      </c>
      <c r="E31" t="s">
        <v>471</v>
      </c>
      <c r="F31" t="s">
        <v>472</v>
      </c>
      <c r="G31" t="s">
        <v>23</v>
      </c>
      <c r="H31" t="s">
        <v>32</v>
      </c>
    </row>
    <row r="32" spans="1:8" ht="15" x14ac:dyDescent="0.25">
      <c r="A32">
        <v>30</v>
      </c>
      <c r="B32" t="s">
        <v>33</v>
      </c>
      <c r="D32" t="s">
        <v>959</v>
      </c>
      <c r="E32" t="s">
        <v>34</v>
      </c>
      <c r="G32" t="s">
        <v>31</v>
      </c>
      <c r="H32" t="s">
        <v>32</v>
      </c>
    </row>
    <row r="33" spans="1:8" ht="15" x14ac:dyDescent="0.25">
      <c r="A33">
        <v>31</v>
      </c>
      <c r="B33" t="s">
        <v>122</v>
      </c>
      <c r="C33" t="s">
        <v>123</v>
      </c>
      <c r="D33" t="s">
        <v>990</v>
      </c>
      <c r="E33" t="s">
        <v>124</v>
      </c>
      <c r="F33" t="s">
        <v>10</v>
      </c>
      <c r="G33" t="s">
        <v>23</v>
      </c>
      <c r="H33" t="s">
        <v>32</v>
      </c>
    </row>
    <row r="34" spans="1:8" ht="15" x14ac:dyDescent="0.25">
      <c r="A34">
        <v>32</v>
      </c>
      <c r="B34" t="s">
        <v>236</v>
      </c>
      <c r="D34" t="s">
        <v>1074</v>
      </c>
      <c r="E34" t="s">
        <v>384</v>
      </c>
      <c r="F34" t="s">
        <v>385</v>
      </c>
      <c r="G34" t="s">
        <v>16</v>
      </c>
      <c r="H34" t="s">
        <v>32</v>
      </c>
    </row>
    <row r="35" spans="1:8" ht="15" x14ac:dyDescent="0.25">
      <c r="A35">
        <v>33</v>
      </c>
      <c r="B35" t="s">
        <v>122</v>
      </c>
      <c r="C35" t="s">
        <v>389</v>
      </c>
      <c r="D35" t="s">
        <v>1076</v>
      </c>
      <c r="E35" t="s">
        <v>390</v>
      </c>
      <c r="F35" t="s">
        <v>391</v>
      </c>
      <c r="G35" t="s">
        <v>23</v>
      </c>
      <c r="H35" t="s">
        <v>32</v>
      </c>
    </row>
    <row r="36" spans="1:8" ht="15" x14ac:dyDescent="0.25">
      <c r="A36">
        <v>34</v>
      </c>
      <c r="B36" t="s">
        <v>122</v>
      </c>
      <c r="C36" t="s">
        <v>389</v>
      </c>
      <c r="D36" t="s">
        <v>1163</v>
      </c>
      <c r="E36" t="s">
        <v>390</v>
      </c>
      <c r="F36" t="s">
        <v>610</v>
      </c>
      <c r="G36" t="s">
        <v>23</v>
      </c>
      <c r="H36" t="s">
        <v>32</v>
      </c>
    </row>
    <row r="37" spans="1:8" ht="15" x14ac:dyDescent="0.25">
      <c r="A37">
        <v>35</v>
      </c>
      <c r="B37" t="s">
        <v>122</v>
      </c>
      <c r="D37" t="s">
        <v>1294</v>
      </c>
      <c r="E37" t="s">
        <v>936</v>
      </c>
      <c r="F37" t="s">
        <v>75</v>
      </c>
      <c r="G37" t="s">
        <v>16</v>
      </c>
      <c r="H37" t="s">
        <v>32</v>
      </c>
    </row>
    <row r="38" spans="1:8" ht="15" x14ac:dyDescent="0.25">
      <c r="A38">
        <v>36</v>
      </c>
      <c r="B38" t="s">
        <v>236</v>
      </c>
      <c r="C38" t="s">
        <v>659</v>
      </c>
      <c r="D38" t="s">
        <v>1185</v>
      </c>
      <c r="E38" t="s">
        <v>660</v>
      </c>
      <c r="F38" t="s">
        <v>661</v>
      </c>
      <c r="G38" t="s">
        <v>23</v>
      </c>
      <c r="H38" t="s">
        <v>32</v>
      </c>
    </row>
    <row r="39" spans="1:8" ht="15" x14ac:dyDescent="0.25">
      <c r="A39">
        <v>37</v>
      </c>
      <c r="B39" t="s">
        <v>122</v>
      </c>
      <c r="C39" t="s">
        <v>803</v>
      </c>
      <c r="D39" t="s">
        <v>1242</v>
      </c>
      <c r="E39" t="s">
        <v>804</v>
      </c>
      <c r="F39" t="s">
        <v>805</v>
      </c>
      <c r="G39" t="s">
        <v>23</v>
      </c>
      <c r="H39" t="s">
        <v>32</v>
      </c>
    </row>
    <row r="40" spans="1:8" ht="15" x14ac:dyDescent="0.25">
      <c r="A40">
        <v>38</v>
      </c>
      <c r="B40" t="s">
        <v>122</v>
      </c>
      <c r="C40" t="s">
        <v>903</v>
      </c>
      <c r="D40" t="s">
        <v>1280</v>
      </c>
      <c r="E40" t="s">
        <v>904</v>
      </c>
      <c r="F40" t="s">
        <v>905</v>
      </c>
      <c r="G40" t="s">
        <v>23</v>
      </c>
      <c r="H40" t="s">
        <v>32</v>
      </c>
    </row>
    <row r="41" spans="1:8" ht="15" x14ac:dyDescent="0.25">
      <c r="A41">
        <v>39</v>
      </c>
      <c r="B41" t="s">
        <v>92</v>
      </c>
      <c r="C41" t="s">
        <v>623</v>
      </c>
      <c r="D41" t="s">
        <v>1168</v>
      </c>
      <c r="E41" t="s">
        <v>624</v>
      </c>
      <c r="F41" t="s">
        <v>625</v>
      </c>
      <c r="G41" t="s">
        <v>23</v>
      </c>
      <c r="H41" t="s">
        <v>32</v>
      </c>
    </row>
    <row r="42" spans="1:8" ht="15" x14ac:dyDescent="0.25">
      <c r="A42">
        <v>40</v>
      </c>
      <c r="B42" t="s">
        <v>168</v>
      </c>
      <c r="C42" t="s">
        <v>169</v>
      </c>
      <c r="D42" t="s">
        <v>1003</v>
      </c>
      <c r="E42" t="s">
        <v>170</v>
      </c>
      <c r="F42" t="s">
        <v>171</v>
      </c>
      <c r="G42" t="s">
        <v>23</v>
      </c>
      <c r="H42" t="s">
        <v>32</v>
      </c>
    </row>
    <row r="43" spans="1:8" ht="15" x14ac:dyDescent="0.25">
      <c r="A43">
        <v>41</v>
      </c>
      <c r="B43" t="s">
        <v>172</v>
      </c>
      <c r="C43" t="s">
        <v>173</v>
      </c>
      <c r="D43" t="s">
        <v>1004</v>
      </c>
      <c r="E43" t="s">
        <v>170</v>
      </c>
      <c r="F43" t="s">
        <v>174</v>
      </c>
      <c r="G43" t="s">
        <v>23</v>
      </c>
      <c r="H43" t="s">
        <v>32</v>
      </c>
    </row>
    <row r="44" spans="1:8" ht="15" x14ac:dyDescent="0.25">
      <c r="A44">
        <v>42</v>
      </c>
      <c r="B44" t="s">
        <v>141</v>
      </c>
      <c r="C44" t="s">
        <v>175</v>
      </c>
      <c r="D44" t="s">
        <v>1005</v>
      </c>
      <c r="E44" t="s">
        <v>176</v>
      </c>
      <c r="F44" t="s">
        <v>177</v>
      </c>
      <c r="G44" t="s">
        <v>23</v>
      </c>
      <c r="H44" t="s">
        <v>32</v>
      </c>
    </row>
    <row r="45" spans="1:8" ht="15" x14ac:dyDescent="0.25">
      <c r="A45">
        <v>43</v>
      </c>
      <c r="B45" t="s">
        <v>557</v>
      </c>
      <c r="C45" t="s">
        <v>626</v>
      </c>
      <c r="D45" t="s">
        <v>1169</v>
      </c>
      <c r="E45" t="s">
        <v>627</v>
      </c>
      <c r="F45" t="s">
        <v>628</v>
      </c>
      <c r="G45" t="s">
        <v>23</v>
      </c>
      <c r="H45" t="s">
        <v>32</v>
      </c>
    </row>
    <row r="46" spans="1:8" ht="15" x14ac:dyDescent="0.25">
      <c r="A46">
        <v>44</v>
      </c>
      <c r="B46" t="s">
        <v>157</v>
      </c>
      <c r="C46" t="s">
        <v>185</v>
      </c>
      <c r="D46" t="s">
        <v>1008</v>
      </c>
      <c r="E46" t="s">
        <v>186</v>
      </c>
      <c r="F46" t="s">
        <v>187</v>
      </c>
      <c r="G46" t="s">
        <v>23</v>
      </c>
      <c r="H46" t="s">
        <v>32</v>
      </c>
    </row>
    <row r="47" spans="1:8" ht="15" x14ac:dyDescent="0.25">
      <c r="A47">
        <v>45</v>
      </c>
      <c r="B47" t="s">
        <v>322</v>
      </c>
      <c r="C47" t="s">
        <v>629</v>
      </c>
      <c r="D47" t="s">
        <v>1170</v>
      </c>
      <c r="E47" t="s">
        <v>630</v>
      </c>
      <c r="F47" t="s">
        <v>631</v>
      </c>
      <c r="G47" t="s">
        <v>23</v>
      </c>
      <c r="H47" t="s">
        <v>32</v>
      </c>
    </row>
    <row r="48" spans="1:8" ht="15" x14ac:dyDescent="0.25">
      <c r="A48">
        <v>46</v>
      </c>
      <c r="B48" t="s">
        <v>617</v>
      </c>
      <c r="C48" t="s">
        <v>618</v>
      </c>
      <c r="D48" t="s">
        <v>1166</v>
      </c>
      <c r="E48" t="s">
        <v>619</v>
      </c>
      <c r="F48" t="s">
        <v>620</v>
      </c>
      <c r="G48" t="s">
        <v>23</v>
      </c>
      <c r="H48" t="s">
        <v>32</v>
      </c>
    </row>
    <row r="49" spans="1:8" ht="15" x14ac:dyDescent="0.25">
      <c r="A49">
        <v>47</v>
      </c>
      <c r="B49" t="s">
        <v>104</v>
      </c>
      <c r="D49" t="s">
        <v>1219</v>
      </c>
      <c r="E49" t="s">
        <v>745</v>
      </c>
      <c r="F49" t="s">
        <v>746</v>
      </c>
      <c r="G49" t="s">
        <v>16</v>
      </c>
      <c r="H49" t="s">
        <v>32</v>
      </c>
    </row>
    <row r="50" spans="1:8" ht="15" x14ac:dyDescent="0.25">
      <c r="A50">
        <v>48</v>
      </c>
      <c r="B50" t="s">
        <v>188</v>
      </c>
      <c r="C50" t="s">
        <v>189</v>
      </c>
      <c r="D50" t="s">
        <v>1009</v>
      </c>
      <c r="E50" t="s">
        <v>190</v>
      </c>
      <c r="F50" t="s">
        <v>191</v>
      </c>
      <c r="G50" t="s">
        <v>23</v>
      </c>
      <c r="H50" t="s">
        <v>32</v>
      </c>
    </row>
    <row r="51" spans="1:8" ht="15" x14ac:dyDescent="0.25">
      <c r="A51">
        <v>49</v>
      </c>
      <c r="B51" t="s">
        <v>161</v>
      </c>
      <c r="D51" t="s">
        <v>1183</v>
      </c>
      <c r="E51" t="s">
        <v>654</v>
      </c>
      <c r="F51" t="s">
        <v>655</v>
      </c>
      <c r="G51" t="s">
        <v>16</v>
      </c>
      <c r="H51" t="s">
        <v>32</v>
      </c>
    </row>
    <row r="52" spans="1:8" ht="15" x14ac:dyDescent="0.25">
      <c r="A52">
        <v>50</v>
      </c>
      <c r="B52" t="s">
        <v>192</v>
      </c>
      <c r="C52" t="s">
        <v>193</v>
      </c>
      <c r="D52" t="s">
        <v>1010</v>
      </c>
      <c r="E52" t="s">
        <v>194</v>
      </c>
      <c r="F52" t="s">
        <v>194</v>
      </c>
      <c r="G52" t="s">
        <v>23</v>
      </c>
      <c r="H52" t="s">
        <v>32</v>
      </c>
    </row>
    <row r="53" spans="1:8" ht="15" x14ac:dyDescent="0.25">
      <c r="A53">
        <v>51</v>
      </c>
      <c r="B53" t="s">
        <v>35</v>
      </c>
      <c r="D53" t="s">
        <v>960</v>
      </c>
      <c r="E53" t="s">
        <v>36</v>
      </c>
      <c r="G53" t="s">
        <v>31</v>
      </c>
      <c r="H53" t="s">
        <v>32</v>
      </c>
    </row>
    <row r="54" spans="1:8" ht="15" x14ac:dyDescent="0.25">
      <c r="A54">
        <v>52</v>
      </c>
      <c r="B54" t="s">
        <v>192</v>
      </c>
      <c r="C54" t="s">
        <v>285</v>
      </c>
      <c r="D54" t="s">
        <v>1038</v>
      </c>
      <c r="E54" t="s">
        <v>286</v>
      </c>
      <c r="F54" t="s">
        <v>287</v>
      </c>
      <c r="G54" t="s">
        <v>23</v>
      </c>
      <c r="H54" t="s">
        <v>32</v>
      </c>
    </row>
    <row r="55" spans="1:8" ht="15" x14ac:dyDescent="0.25">
      <c r="A55">
        <v>53</v>
      </c>
      <c r="B55" t="s">
        <v>192</v>
      </c>
      <c r="C55" t="s">
        <v>453</v>
      </c>
      <c r="D55" t="s">
        <v>1101</v>
      </c>
      <c r="E55" t="s">
        <v>454</v>
      </c>
      <c r="F55" t="s">
        <v>455</v>
      </c>
      <c r="G55" t="s">
        <v>23</v>
      </c>
      <c r="H55" t="s">
        <v>32</v>
      </c>
    </row>
    <row r="56" spans="1:8" ht="15" x14ac:dyDescent="0.25">
      <c r="A56">
        <v>54</v>
      </c>
      <c r="B56" t="s">
        <v>192</v>
      </c>
      <c r="D56" t="s">
        <v>1205</v>
      </c>
      <c r="E56" t="s">
        <v>711</v>
      </c>
      <c r="F56" t="s">
        <v>712</v>
      </c>
      <c r="G56" t="s">
        <v>16</v>
      </c>
      <c r="H56" t="s">
        <v>32</v>
      </c>
    </row>
    <row r="57" spans="1:8" ht="15" x14ac:dyDescent="0.25">
      <c r="A57">
        <v>55</v>
      </c>
      <c r="B57" t="s">
        <v>199</v>
      </c>
      <c r="C57" t="s">
        <v>200</v>
      </c>
      <c r="D57" t="s">
        <v>1012</v>
      </c>
      <c r="E57" t="s">
        <v>201</v>
      </c>
      <c r="F57" t="s">
        <v>202</v>
      </c>
      <c r="G57" t="s">
        <v>23</v>
      </c>
      <c r="H57" t="s">
        <v>32</v>
      </c>
    </row>
    <row r="58" spans="1:8" ht="15" x14ac:dyDescent="0.25">
      <c r="A58">
        <v>56</v>
      </c>
      <c r="B58" t="s">
        <v>92</v>
      </c>
      <c r="C58" t="s">
        <v>213</v>
      </c>
      <c r="D58" t="s">
        <v>1016</v>
      </c>
      <c r="E58" t="s">
        <v>214</v>
      </c>
      <c r="F58" t="s">
        <v>215</v>
      </c>
      <c r="G58" t="s">
        <v>23</v>
      </c>
      <c r="H58" t="s">
        <v>32</v>
      </c>
    </row>
    <row r="59" spans="1:8" ht="15" x14ac:dyDescent="0.25">
      <c r="A59">
        <v>57</v>
      </c>
      <c r="B59" t="s">
        <v>72</v>
      </c>
      <c r="C59" t="s">
        <v>867</v>
      </c>
      <c r="D59" t="s">
        <v>1268</v>
      </c>
      <c r="E59" t="s">
        <v>868</v>
      </c>
      <c r="F59" t="s">
        <v>869</v>
      </c>
      <c r="G59" t="s">
        <v>23</v>
      </c>
      <c r="H59" t="s">
        <v>32</v>
      </c>
    </row>
    <row r="60" spans="1:8" ht="15" x14ac:dyDescent="0.25">
      <c r="A60">
        <v>58</v>
      </c>
      <c r="B60" t="s">
        <v>72</v>
      </c>
      <c r="D60" t="s">
        <v>983</v>
      </c>
      <c r="E60" t="s">
        <v>100</v>
      </c>
      <c r="F60" t="s">
        <v>75</v>
      </c>
      <c r="G60" t="s">
        <v>16</v>
      </c>
      <c r="H60" t="s">
        <v>32</v>
      </c>
    </row>
    <row r="61" spans="1:8" ht="15" x14ac:dyDescent="0.25">
      <c r="A61">
        <v>59</v>
      </c>
      <c r="B61" t="s">
        <v>72</v>
      </c>
      <c r="C61" t="s">
        <v>73</v>
      </c>
      <c r="D61" t="s">
        <v>973</v>
      </c>
      <c r="E61" t="s">
        <v>74</v>
      </c>
      <c r="F61" t="s">
        <v>74</v>
      </c>
      <c r="G61" t="s">
        <v>23</v>
      </c>
    </row>
    <row r="62" spans="1:8" ht="15" x14ac:dyDescent="0.25">
      <c r="A62">
        <v>60</v>
      </c>
      <c r="B62" t="s">
        <v>225</v>
      </c>
      <c r="C62" t="s">
        <v>226</v>
      </c>
      <c r="D62" t="s">
        <v>1020</v>
      </c>
      <c r="E62" t="s">
        <v>227</v>
      </c>
      <c r="F62" t="s">
        <v>228</v>
      </c>
      <c r="G62" t="s">
        <v>23</v>
      </c>
    </row>
    <row r="63" spans="1:8" ht="15" x14ac:dyDescent="0.25">
      <c r="A63">
        <v>61</v>
      </c>
      <c r="B63" t="s">
        <v>209</v>
      </c>
      <c r="D63" t="s">
        <v>1090</v>
      </c>
      <c r="E63" t="s">
        <v>424</v>
      </c>
      <c r="G63" t="s">
        <v>16</v>
      </c>
      <c r="H63" t="s">
        <v>32</v>
      </c>
    </row>
    <row r="64" spans="1:8" ht="15" x14ac:dyDescent="0.25">
      <c r="A64">
        <v>62</v>
      </c>
      <c r="B64" t="s">
        <v>229</v>
      </c>
      <c r="C64" t="s">
        <v>230</v>
      </c>
      <c r="D64" t="s">
        <v>1021</v>
      </c>
      <c r="E64" t="s">
        <v>231</v>
      </c>
      <c r="F64" t="s">
        <v>232</v>
      </c>
      <c r="G64" t="s">
        <v>23</v>
      </c>
      <c r="H64" t="s">
        <v>39</v>
      </c>
    </row>
    <row r="65" spans="1:8" ht="15" x14ac:dyDescent="0.25">
      <c r="A65">
        <v>63</v>
      </c>
      <c r="B65" t="s">
        <v>229</v>
      </c>
      <c r="C65" t="s">
        <v>233</v>
      </c>
      <c r="D65" t="s">
        <v>1022</v>
      </c>
      <c r="E65" t="s">
        <v>234</v>
      </c>
      <c r="F65" t="s">
        <v>235</v>
      </c>
      <c r="G65" t="s">
        <v>23</v>
      </c>
    </row>
    <row r="66" spans="1:8" ht="15" x14ac:dyDescent="0.25">
      <c r="A66">
        <v>64</v>
      </c>
      <c r="B66" t="s">
        <v>37</v>
      </c>
      <c r="D66" t="s">
        <v>961</v>
      </c>
      <c r="E66" t="s">
        <v>38</v>
      </c>
      <c r="G66" t="s">
        <v>31</v>
      </c>
      <c r="H66" t="s">
        <v>39</v>
      </c>
    </row>
    <row r="67" spans="1:8" ht="15" x14ac:dyDescent="0.25">
      <c r="A67">
        <v>65</v>
      </c>
      <c r="B67" t="s">
        <v>229</v>
      </c>
      <c r="D67" t="s">
        <v>1253</v>
      </c>
      <c r="E67" t="s">
        <v>832</v>
      </c>
      <c r="G67" t="s">
        <v>16</v>
      </c>
      <c r="H67" t="s">
        <v>39</v>
      </c>
    </row>
    <row r="68" spans="1:8" ht="15" x14ac:dyDescent="0.25">
      <c r="A68">
        <v>66</v>
      </c>
      <c r="B68" t="s">
        <v>229</v>
      </c>
      <c r="C68" t="s">
        <v>873</v>
      </c>
      <c r="D68" t="s">
        <v>1270</v>
      </c>
      <c r="E68" t="s">
        <v>874</v>
      </c>
      <c r="F68" t="s">
        <v>875</v>
      </c>
      <c r="G68" t="s">
        <v>23</v>
      </c>
      <c r="H68" t="s">
        <v>39</v>
      </c>
    </row>
    <row r="69" spans="1:8" ht="15" x14ac:dyDescent="0.25">
      <c r="A69">
        <v>67</v>
      </c>
      <c r="B69" t="s">
        <v>304</v>
      </c>
      <c r="D69" t="s">
        <v>1044</v>
      </c>
      <c r="E69" t="s">
        <v>305</v>
      </c>
      <c r="F69" t="s">
        <v>71</v>
      </c>
      <c r="G69" t="s">
        <v>16</v>
      </c>
      <c r="H69" t="s">
        <v>32</v>
      </c>
    </row>
    <row r="70" spans="1:8" ht="15" x14ac:dyDescent="0.25">
      <c r="A70">
        <v>68</v>
      </c>
      <c r="B70" t="s">
        <v>203</v>
      </c>
      <c r="C70" t="s">
        <v>870</v>
      </c>
      <c r="D70" t="s">
        <v>1269</v>
      </c>
      <c r="E70" t="s">
        <v>871</v>
      </c>
      <c r="F70" t="s">
        <v>872</v>
      </c>
      <c r="G70" t="s">
        <v>23</v>
      </c>
      <c r="H70" t="s">
        <v>39</v>
      </c>
    </row>
    <row r="71" spans="1:8" ht="15" x14ac:dyDescent="0.25">
      <c r="A71">
        <v>69</v>
      </c>
      <c r="B71" t="s">
        <v>297</v>
      </c>
      <c r="D71" t="s">
        <v>1213</v>
      </c>
      <c r="E71" t="s">
        <v>732</v>
      </c>
      <c r="F71" t="s">
        <v>733</v>
      </c>
      <c r="G71" t="s">
        <v>16</v>
      </c>
      <c r="H71" t="s">
        <v>32</v>
      </c>
    </row>
    <row r="72" spans="1:8" ht="15" x14ac:dyDescent="0.25">
      <c r="A72">
        <v>70</v>
      </c>
      <c r="B72" t="s">
        <v>207</v>
      </c>
      <c r="D72" t="s">
        <v>1014</v>
      </c>
      <c r="E72" t="s">
        <v>208</v>
      </c>
      <c r="G72" t="s">
        <v>16</v>
      </c>
      <c r="H72" t="s">
        <v>32</v>
      </c>
    </row>
    <row r="73" spans="1:8" ht="15" x14ac:dyDescent="0.25">
      <c r="A73">
        <v>71</v>
      </c>
      <c r="B73" t="s">
        <v>120</v>
      </c>
      <c r="C73" t="s">
        <v>288</v>
      </c>
      <c r="D73" t="s">
        <v>1039</v>
      </c>
      <c r="E73" t="s">
        <v>289</v>
      </c>
      <c r="F73" t="s">
        <v>290</v>
      </c>
      <c r="G73" t="s">
        <v>23</v>
      </c>
      <c r="H73" t="s">
        <v>32</v>
      </c>
    </row>
    <row r="74" spans="1:8" ht="15" x14ac:dyDescent="0.25">
      <c r="A74">
        <v>72</v>
      </c>
      <c r="B74" t="s">
        <v>129</v>
      </c>
      <c r="C74" t="s">
        <v>258</v>
      </c>
      <c r="D74" t="s">
        <v>1029</v>
      </c>
      <c r="E74" t="s">
        <v>259</v>
      </c>
      <c r="F74" t="s">
        <v>260</v>
      </c>
      <c r="G74" t="s">
        <v>23</v>
      </c>
      <c r="H74" t="s">
        <v>32</v>
      </c>
    </row>
    <row r="75" spans="1:8" ht="15" x14ac:dyDescent="0.25">
      <c r="A75">
        <v>73</v>
      </c>
      <c r="B75" t="s">
        <v>92</v>
      </c>
      <c r="C75" t="s">
        <v>261</v>
      </c>
      <c r="D75" t="s">
        <v>1030</v>
      </c>
      <c r="E75" t="s">
        <v>262</v>
      </c>
      <c r="F75" t="s">
        <v>263</v>
      </c>
      <c r="G75" t="s">
        <v>23</v>
      </c>
      <c r="H75" t="s">
        <v>32</v>
      </c>
    </row>
    <row r="76" spans="1:8" ht="15" x14ac:dyDescent="0.25">
      <c r="A76">
        <v>74</v>
      </c>
      <c r="B76" t="s">
        <v>343</v>
      </c>
      <c r="C76" t="s">
        <v>344</v>
      </c>
      <c r="D76" t="s">
        <v>1059</v>
      </c>
      <c r="E76" t="s">
        <v>345</v>
      </c>
      <c r="F76" t="s">
        <v>346</v>
      </c>
      <c r="G76" t="s">
        <v>23</v>
      </c>
      <c r="H76" t="s">
        <v>32</v>
      </c>
    </row>
    <row r="77" spans="1:8" ht="15" x14ac:dyDescent="0.25">
      <c r="A77">
        <v>75</v>
      </c>
      <c r="B77" t="s">
        <v>276</v>
      </c>
      <c r="D77" t="s">
        <v>1035</v>
      </c>
      <c r="E77" t="s">
        <v>277</v>
      </c>
      <c r="G77" t="s">
        <v>16</v>
      </c>
      <c r="H77" t="s">
        <v>32</v>
      </c>
    </row>
    <row r="78" spans="1:8" ht="15" x14ac:dyDescent="0.25">
      <c r="A78">
        <v>76</v>
      </c>
      <c r="B78" t="s">
        <v>157</v>
      </c>
      <c r="C78" t="s">
        <v>282</v>
      </c>
      <c r="D78" t="s">
        <v>1037</v>
      </c>
      <c r="E78" t="s">
        <v>283</v>
      </c>
      <c r="F78" t="s">
        <v>284</v>
      </c>
      <c r="G78" t="s">
        <v>23</v>
      </c>
      <c r="H78" t="s">
        <v>32</v>
      </c>
    </row>
    <row r="79" spans="1:8" ht="15" x14ac:dyDescent="0.25">
      <c r="A79">
        <v>77</v>
      </c>
      <c r="B79" t="s">
        <v>351</v>
      </c>
      <c r="C79" t="s">
        <v>944</v>
      </c>
      <c r="D79" t="s">
        <v>1298</v>
      </c>
      <c r="E79" t="s">
        <v>945</v>
      </c>
      <c r="F79" t="s">
        <v>946</v>
      </c>
      <c r="G79" t="s">
        <v>23</v>
      </c>
      <c r="H79" t="s">
        <v>32</v>
      </c>
    </row>
    <row r="80" spans="1:8" ht="15" x14ac:dyDescent="0.25">
      <c r="A80">
        <v>78</v>
      </c>
      <c r="B80" t="s">
        <v>351</v>
      </c>
      <c r="D80" t="s">
        <v>1248</v>
      </c>
      <c r="E80" t="s">
        <v>818</v>
      </c>
      <c r="F80" t="s">
        <v>819</v>
      </c>
      <c r="G80" t="s">
        <v>16</v>
      </c>
      <c r="H80" t="s">
        <v>32</v>
      </c>
    </row>
    <row r="81" spans="1:8" ht="15" x14ac:dyDescent="0.25">
      <c r="A81">
        <v>79</v>
      </c>
      <c r="B81" t="s">
        <v>161</v>
      </c>
      <c r="C81" t="s">
        <v>294</v>
      </c>
      <c r="D81" t="s">
        <v>1041</v>
      </c>
      <c r="E81" t="s">
        <v>295</v>
      </c>
      <c r="F81" t="s">
        <v>296</v>
      </c>
      <c r="G81" t="s">
        <v>23</v>
      </c>
      <c r="H81" t="s">
        <v>32</v>
      </c>
    </row>
    <row r="82" spans="1:8" ht="15" x14ac:dyDescent="0.25">
      <c r="A82">
        <v>80</v>
      </c>
      <c r="B82" t="s">
        <v>297</v>
      </c>
      <c r="C82" t="s">
        <v>298</v>
      </c>
      <c r="D82" t="s">
        <v>1042</v>
      </c>
      <c r="E82" t="s">
        <v>295</v>
      </c>
      <c r="F82" t="s">
        <v>299</v>
      </c>
      <c r="G82" t="s">
        <v>23</v>
      </c>
      <c r="H82" t="s">
        <v>32</v>
      </c>
    </row>
    <row r="83" spans="1:8" ht="15" x14ac:dyDescent="0.25">
      <c r="A83">
        <v>81</v>
      </c>
      <c r="B83" t="s">
        <v>460</v>
      </c>
      <c r="C83" t="s">
        <v>461</v>
      </c>
      <c r="D83" t="s">
        <v>1104</v>
      </c>
      <c r="E83" t="s">
        <v>462</v>
      </c>
      <c r="F83" t="s">
        <v>463</v>
      </c>
      <c r="G83" t="s">
        <v>23</v>
      </c>
      <c r="H83" t="s">
        <v>32</v>
      </c>
    </row>
    <row r="84" spans="1:8" ht="15" x14ac:dyDescent="0.25">
      <c r="A84">
        <v>82</v>
      </c>
      <c r="B84" t="s">
        <v>300</v>
      </c>
      <c r="C84" t="s">
        <v>301</v>
      </c>
      <c r="D84" t="s">
        <v>1043</v>
      </c>
      <c r="E84" t="s">
        <v>302</v>
      </c>
      <c r="F84" t="s">
        <v>303</v>
      </c>
      <c r="G84" t="s">
        <v>23</v>
      </c>
    </row>
    <row r="85" spans="1:8" ht="15" x14ac:dyDescent="0.25">
      <c r="A85">
        <v>83</v>
      </c>
      <c r="B85" t="s">
        <v>309</v>
      </c>
      <c r="C85" t="s">
        <v>310</v>
      </c>
      <c r="D85" t="s">
        <v>1046</v>
      </c>
      <c r="E85" t="s">
        <v>311</v>
      </c>
      <c r="F85" t="s">
        <v>312</v>
      </c>
      <c r="G85" t="s">
        <v>23</v>
      </c>
      <c r="H85" t="s">
        <v>32</v>
      </c>
    </row>
    <row r="86" spans="1:8" ht="15" x14ac:dyDescent="0.25">
      <c r="A86">
        <v>84</v>
      </c>
      <c r="B86" t="s">
        <v>199</v>
      </c>
      <c r="C86" t="s">
        <v>306</v>
      </c>
      <c r="D86" t="s">
        <v>1045</v>
      </c>
      <c r="E86" t="s">
        <v>307</v>
      </c>
      <c r="F86" t="s">
        <v>308</v>
      </c>
      <c r="G86" t="s">
        <v>23</v>
      </c>
      <c r="H86" t="s">
        <v>32</v>
      </c>
    </row>
    <row r="87" spans="1:8" ht="15" x14ac:dyDescent="0.25">
      <c r="A87">
        <v>85</v>
      </c>
      <c r="B87" t="s">
        <v>637</v>
      </c>
      <c r="D87" t="s">
        <v>1174</v>
      </c>
      <c r="E87" t="s">
        <v>638</v>
      </c>
      <c r="G87" t="s">
        <v>16</v>
      </c>
      <c r="H87" t="s">
        <v>32</v>
      </c>
    </row>
    <row r="88" spans="1:8" ht="15" x14ac:dyDescent="0.25">
      <c r="A88">
        <v>86</v>
      </c>
      <c r="B88" t="s">
        <v>153</v>
      </c>
      <c r="C88" t="s">
        <v>314</v>
      </c>
      <c r="D88" t="s">
        <v>1048</v>
      </c>
      <c r="E88" t="s">
        <v>315</v>
      </c>
      <c r="F88" t="s">
        <v>316</v>
      </c>
      <c r="G88" t="s">
        <v>23</v>
      </c>
      <c r="H88" t="s">
        <v>32</v>
      </c>
    </row>
    <row r="89" spans="1:8" ht="15" x14ac:dyDescent="0.25">
      <c r="A89">
        <v>87</v>
      </c>
      <c r="B89" t="s">
        <v>145</v>
      </c>
      <c r="D89" t="s">
        <v>1050</v>
      </c>
      <c r="E89" t="s">
        <v>320</v>
      </c>
      <c r="F89" t="s">
        <v>321</v>
      </c>
      <c r="G89" t="s">
        <v>16</v>
      </c>
      <c r="H89" t="s">
        <v>32</v>
      </c>
    </row>
    <row r="90" spans="1:8" ht="15" x14ac:dyDescent="0.25">
      <c r="A90">
        <v>88</v>
      </c>
      <c r="B90" t="s">
        <v>322</v>
      </c>
      <c r="D90" t="s">
        <v>1051</v>
      </c>
      <c r="E90" t="s">
        <v>323</v>
      </c>
      <c r="F90" t="s">
        <v>324</v>
      </c>
      <c r="G90" t="s">
        <v>16</v>
      </c>
      <c r="H90" t="s">
        <v>32</v>
      </c>
    </row>
    <row r="91" spans="1:8" ht="15" x14ac:dyDescent="0.25">
      <c r="A91">
        <v>89</v>
      </c>
      <c r="B91" t="s">
        <v>209</v>
      </c>
      <c r="C91" t="s">
        <v>210</v>
      </c>
      <c r="D91" t="s">
        <v>1015</v>
      </c>
      <c r="E91" t="s">
        <v>211</v>
      </c>
      <c r="F91" t="s">
        <v>212</v>
      </c>
      <c r="G91" t="s">
        <v>23</v>
      </c>
      <c r="H91" t="s">
        <v>32</v>
      </c>
    </row>
    <row r="92" spans="1:8" ht="15" x14ac:dyDescent="0.25">
      <c r="A92">
        <v>90</v>
      </c>
      <c r="B92" t="s">
        <v>428</v>
      </c>
      <c r="D92" t="s">
        <v>1186</v>
      </c>
      <c r="E92" t="s">
        <v>662</v>
      </c>
      <c r="G92" t="s">
        <v>16</v>
      </c>
      <c r="H92" t="s">
        <v>32</v>
      </c>
    </row>
    <row r="93" spans="1:8" ht="15" x14ac:dyDescent="0.25">
      <c r="A93">
        <v>91</v>
      </c>
      <c r="B93" t="s">
        <v>17</v>
      </c>
      <c r="D93" t="s">
        <v>954</v>
      </c>
      <c r="E93" t="s">
        <v>18</v>
      </c>
      <c r="G93" t="s">
        <v>16</v>
      </c>
      <c r="H93" t="s">
        <v>19</v>
      </c>
    </row>
    <row r="94" spans="1:8" ht="15" x14ac:dyDescent="0.25">
      <c r="A94">
        <v>92</v>
      </c>
      <c r="B94" t="s">
        <v>515</v>
      </c>
      <c r="D94" t="s">
        <v>1124</v>
      </c>
      <c r="E94" t="s">
        <v>516</v>
      </c>
      <c r="F94" t="s">
        <v>517</v>
      </c>
      <c r="G94" t="s">
        <v>16</v>
      </c>
      <c r="H94" t="s">
        <v>19</v>
      </c>
    </row>
    <row r="95" spans="1:8" ht="15" x14ac:dyDescent="0.25">
      <c r="A95">
        <v>93</v>
      </c>
      <c r="B95" t="s">
        <v>588</v>
      </c>
      <c r="C95" t="s">
        <v>589</v>
      </c>
      <c r="D95" t="s">
        <v>1153</v>
      </c>
      <c r="E95" t="s">
        <v>590</v>
      </c>
      <c r="F95" t="s">
        <v>75</v>
      </c>
      <c r="G95" t="s">
        <v>23</v>
      </c>
      <c r="H95" t="s">
        <v>19</v>
      </c>
    </row>
    <row r="96" spans="1:8" ht="15" x14ac:dyDescent="0.25">
      <c r="A96">
        <v>94</v>
      </c>
      <c r="B96" t="s">
        <v>773</v>
      </c>
      <c r="C96" t="s">
        <v>826</v>
      </c>
      <c r="D96" t="s">
        <v>1251</v>
      </c>
      <c r="E96" t="s">
        <v>827</v>
      </c>
      <c r="F96" t="s">
        <v>828</v>
      </c>
      <c r="G96" t="s">
        <v>23</v>
      </c>
    </row>
    <row r="97" spans="1:8" ht="15" x14ac:dyDescent="0.25">
      <c r="A97">
        <v>95</v>
      </c>
      <c r="B97" t="s">
        <v>161</v>
      </c>
      <c r="C97" t="s">
        <v>333</v>
      </c>
      <c r="D97" t="s">
        <v>1055</v>
      </c>
      <c r="E97" t="s">
        <v>334</v>
      </c>
      <c r="F97" t="s">
        <v>334</v>
      </c>
      <c r="G97" t="s">
        <v>23</v>
      </c>
      <c r="H97" t="s">
        <v>32</v>
      </c>
    </row>
    <row r="98" spans="1:8" ht="15" x14ac:dyDescent="0.25">
      <c r="A98">
        <v>96</v>
      </c>
      <c r="B98" t="s">
        <v>141</v>
      </c>
      <c r="C98" t="s">
        <v>251</v>
      </c>
      <c r="D98" t="s">
        <v>1027</v>
      </c>
      <c r="E98" t="s">
        <v>252</v>
      </c>
      <c r="F98" t="s">
        <v>253</v>
      </c>
      <c r="G98" t="s">
        <v>23</v>
      </c>
      <c r="H98" t="s">
        <v>32</v>
      </c>
    </row>
    <row r="99" spans="1:8" ht="15" x14ac:dyDescent="0.25">
      <c r="A99">
        <v>97</v>
      </c>
      <c r="B99" t="s">
        <v>125</v>
      </c>
      <c r="C99" t="s">
        <v>335</v>
      </c>
      <c r="D99" t="s">
        <v>1056</v>
      </c>
      <c r="E99" t="s">
        <v>336</v>
      </c>
      <c r="F99" t="s">
        <v>337</v>
      </c>
      <c r="G99" t="s">
        <v>23</v>
      </c>
      <c r="H99" t="s">
        <v>32</v>
      </c>
    </row>
    <row r="100" spans="1:8" ht="15" x14ac:dyDescent="0.25">
      <c r="A100">
        <v>98</v>
      </c>
      <c r="B100" t="s">
        <v>64</v>
      </c>
      <c r="D100" t="s">
        <v>1173</v>
      </c>
      <c r="E100" t="s">
        <v>636</v>
      </c>
      <c r="G100" t="s">
        <v>16</v>
      </c>
      <c r="H100" t="s">
        <v>19</v>
      </c>
    </row>
    <row r="101" spans="1:8" ht="15" x14ac:dyDescent="0.25">
      <c r="A101">
        <v>99</v>
      </c>
      <c r="B101" t="s">
        <v>64</v>
      </c>
      <c r="C101" t="s">
        <v>876</v>
      </c>
      <c r="D101" t="s">
        <v>1271</v>
      </c>
      <c r="E101" t="s">
        <v>877</v>
      </c>
      <c r="F101" t="s">
        <v>878</v>
      </c>
      <c r="G101" t="s">
        <v>23</v>
      </c>
      <c r="H101" t="s">
        <v>19</v>
      </c>
    </row>
    <row r="102" spans="1:8" ht="15" x14ac:dyDescent="0.25">
      <c r="A102">
        <v>100</v>
      </c>
      <c r="B102" t="s">
        <v>26</v>
      </c>
      <c r="C102" t="s">
        <v>291</v>
      </c>
      <c r="D102" t="s">
        <v>1040</v>
      </c>
      <c r="E102" t="s">
        <v>292</v>
      </c>
      <c r="F102" t="s">
        <v>293</v>
      </c>
      <c r="G102" t="s">
        <v>23</v>
      </c>
      <c r="H102" t="s">
        <v>19</v>
      </c>
    </row>
    <row r="103" spans="1:8" ht="15" x14ac:dyDescent="0.25">
      <c r="A103">
        <v>101</v>
      </c>
      <c r="B103" t="s">
        <v>297</v>
      </c>
      <c r="C103" t="s">
        <v>338</v>
      </c>
      <c r="D103" t="s">
        <v>1057</v>
      </c>
      <c r="E103" t="s">
        <v>339</v>
      </c>
      <c r="F103" t="s">
        <v>339</v>
      </c>
      <c r="G103" t="s">
        <v>23</v>
      </c>
      <c r="H103" t="s">
        <v>32</v>
      </c>
    </row>
    <row r="104" spans="1:8" ht="15" x14ac:dyDescent="0.25">
      <c r="A104">
        <v>102</v>
      </c>
      <c r="B104" t="s">
        <v>133</v>
      </c>
      <c r="D104" t="s">
        <v>1175</v>
      </c>
      <c r="E104" t="s">
        <v>639</v>
      </c>
      <c r="G104" t="s">
        <v>16</v>
      </c>
      <c r="H104" t="s">
        <v>32</v>
      </c>
    </row>
    <row r="105" spans="1:8" ht="15" x14ac:dyDescent="0.25">
      <c r="A105">
        <v>103</v>
      </c>
      <c r="B105" t="s">
        <v>133</v>
      </c>
      <c r="C105" t="s">
        <v>640</v>
      </c>
      <c r="D105" t="s">
        <v>1176</v>
      </c>
      <c r="E105" t="s">
        <v>641</v>
      </c>
      <c r="F105" t="s">
        <v>642</v>
      </c>
      <c r="G105" t="s">
        <v>23</v>
      </c>
      <c r="H105" t="s">
        <v>32</v>
      </c>
    </row>
    <row r="106" spans="1:8" ht="15" x14ac:dyDescent="0.25">
      <c r="A106">
        <v>104</v>
      </c>
      <c r="B106" t="s">
        <v>297</v>
      </c>
      <c r="C106" t="s">
        <v>340</v>
      </c>
      <c r="D106" t="s">
        <v>1058</v>
      </c>
      <c r="E106" t="s">
        <v>341</v>
      </c>
      <c r="F106" t="s">
        <v>342</v>
      </c>
      <c r="G106" t="s">
        <v>23</v>
      </c>
      <c r="H106" t="s">
        <v>32</v>
      </c>
    </row>
    <row r="107" spans="1:8" ht="15" x14ac:dyDescent="0.25">
      <c r="A107">
        <v>105</v>
      </c>
      <c r="B107" t="s">
        <v>60</v>
      </c>
      <c r="C107" t="s">
        <v>61</v>
      </c>
      <c r="D107" t="s">
        <v>970</v>
      </c>
      <c r="E107" t="s">
        <v>62</v>
      </c>
      <c r="F107" t="s">
        <v>63</v>
      </c>
      <c r="G107" t="s">
        <v>23</v>
      </c>
      <c r="H107" t="s">
        <v>19</v>
      </c>
    </row>
    <row r="108" spans="1:8" ht="15" x14ac:dyDescent="0.25">
      <c r="A108">
        <v>106</v>
      </c>
      <c r="B108" t="s">
        <v>192</v>
      </c>
      <c r="C108" t="s">
        <v>348</v>
      </c>
      <c r="D108" t="s">
        <v>1061</v>
      </c>
      <c r="E108" t="s">
        <v>349</v>
      </c>
      <c r="F108" t="s">
        <v>350</v>
      </c>
      <c r="G108" t="s">
        <v>23</v>
      </c>
      <c r="H108" t="s">
        <v>32</v>
      </c>
    </row>
    <row r="109" spans="1:8" ht="15" x14ac:dyDescent="0.25">
      <c r="A109">
        <v>107</v>
      </c>
      <c r="B109" t="s">
        <v>112</v>
      </c>
      <c r="C109" t="s">
        <v>791</v>
      </c>
      <c r="D109" t="s">
        <v>1236</v>
      </c>
      <c r="E109" t="s">
        <v>792</v>
      </c>
      <c r="F109" t="s">
        <v>792</v>
      </c>
      <c r="G109" t="s">
        <v>23</v>
      </c>
    </row>
    <row r="110" spans="1:8" ht="15" x14ac:dyDescent="0.25">
      <c r="A110">
        <v>108</v>
      </c>
      <c r="B110" t="s">
        <v>209</v>
      </c>
      <c r="C110" t="s">
        <v>503</v>
      </c>
      <c r="D110" t="s">
        <v>1120</v>
      </c>
      <c r="E110" t="s">
        <v>504</v>
      </c>
      <c r="F110" t="s">
        <v>505</v>
      </c>
      <c r="G110" t="s">
        <v>23</v>
      </c>
      <c r="H110" t="s">
        <v>32</v>
      </c>
    </row>
    <row r="111" spans="1:8" ht="15" x14ac:dyDescent="0.25">
      <c r="A111">
        <v>109</v>
      </c>
      <c r="B111" t="s">
        <v>13</v>
      </c>
      <c r="C111" t="s">
        <v>20</v>
      </c>
      <c r="D111" t="s">
        <v>955</v>
      </c>
      <c r="E111" t="s">
        <v>21</v>
      </c>
      <c r="F111" t="s">
        <v>22</v>
      </c>
      <c r="G111" t="s">
        <v>23</v>
      </c>
      <c r="H111" t="s">
        <v>19</v>
      </c>
    </row>
    <row r="112" spans="1:8" ht="15" x14ac:dyDescent="0.25">
      <c r="A112">
        <v>110</v>
      </c>
      <c r="B112" t="s">
        <v>13</v>
      </c>
      <c r="D112" t="s">
        <v>953</v>
      </c>
      <c r="E112" t="s">
        <v>14</v>
      </c>
      <c r="F112" t="s">
        <v>15</v>
      </c>
      <c r="G112" t="s">
        <v>16</v>
      </c>
    </row>
    <row r="113" spans="1:8" ht="15" x14ac:dyDescent="0.25">
      <c r="A113">
        <v>111</v>
      </c>
      <c r="B113" t="s">
        <v>633</v>
      </c>
      <c r="D113" t="s">
        <v>1172</v>
      </c>
      <c r="E113" t="s">
        <v>634</v>
      </c>
      <c r="F113" t="s">
        <v>635</v>
      </c>
      <c r="G113" t="s">
        <v>31</v>
      </c>
      <c r="H113" t="s">
        <v>19</v>
      </c>
    </row>
    <row r="114" spans="1:8" ht="15" x14ac:dyDescent="0.25">
      <c r="A114">
        <v>112</v>
      </c>
      <c r="B114" t="s">
        <v>13</v>
      </c>
      <c r="C114" t="s">
        <v>755</v>
      </c>
      <c r="D114" t="s">
        <v>1223</v>
      </c>
      <c r="E114" t="s">
        <v>756</v>
      </c>
      <c r="F114" t="s">
        <v>757</v>
      </c>
      <c r="G114" t="s">
        <v>23</v>
      </c>
      <c r="H114" t="s">
        <v>19</v>
      </c>
    </row>
    <row r="115" spans="1:8" ht="15" x14ac:dyDescent="0.25">
      <c r="A115">
        <v>113</v>
      </c>
      <c r="B115" t="s">
        <v>13</v>
      </c>
      <c r="D115" t="s">
        <v>956</v>
      </c>
      <c r="E115" t="s">
        <v>24</v>
      </c>
      <c r="F115" t="s">
        <v>25</v>
      </c>
      <c r="G115" t="s">
        <v>23</v>
      </c>
      <c r="H115" t="s">
        <v>19</v>
      </c>
    </row>
    <row r="116" spans="1:8" ht="15" x14ac:dyDescent="0.25">
      <c r="A116">
        <v>114</v>
      </c>
      <c r="B116" t="s">
        <v>343</v>
      </c>
      <c r="D116" t="s">
        <v>1063</v>
      </c>
      <c r="E116" t="s">
        <v>355</v>
      </c>
      <c r="G116" t="s">
        <v>16</v>
      </c>
      <c r="H116" t="s">
        <v>32</v>
      </c>
    </row>
    <row r="117" spans="1:8" ht="15" x14ac:dyDescent="0.25">
      <c r="A117">
        <v>115</v>
      </c>
      <c r="B117" t="s">
        <v>343</v>
      </c>
      <c r="C117" t="s">
        <v>685</v>
      </c>
      <c r="D117" t="s">
        <v>1196</v>
      </c>
      <c r="E117" t="s">
        <v>686</v>
      </c>
      <c r="F117" t="s">
        <v>687</v>
      </c>
      <c r="G117" t="s">
        <v>23</v>
      </c>
      <c r="H117" t="s">
        <v>32</v>
      </c>
    </row>
    <row r="118" spans="1:8" ht="15" x14ac:dyDescent="0.25">
      <c r="A118">
        <v>116</v>
      </c>
      <c r="B118" t="s">
        <v>157</v>
      </c>
      <c r="C118" t="s">
        <v>356</v>
      </c>
      <c r="D118" t="s">
        <v>1064</v>
      </c>
      <c r="E118" t="s">
        <v>357</v>
      </c>
      <c r="F118" t="s">
        <v>358</v>
      </c>
      <c r="G118" t="s">
        <v>23</v>
      </c>
      <c r="H118" t="s">
        <v>32</v>
      </c>
    </row>
    <row r="119" spans="1:8" ht="15" x14ac:dyDescent="0.25">
      <c r="A119">
        <v>117</v>
      </c>
      <c r="B119" t="s">
        <v>139</v>
      </c>
      <c r="C119" t="s">
        <v>561</v>
      </c>
      <c r="D119" t="s">
        <v>1144</v>
      </c>
      <c r="E119" t="s">
        <v>562</v>
      </c>
      <c r="F119" t="s">
        <v>563</v>
      </c>
      <c r="G119" t="s">
        <v>23</v>
      </c>
      <c r="H119" t="s">
        <v>32</v>
      </c>
    </row>
    <row r="120" spans="1:8" ht="15" x14ac:dyDescent="0.25">
      <c r="A120">
        <v>118</v>
      </c>
      <c r="B120" t="s">
        <v>122</v>
      </c>
      <c r="C120" t="s">
        <v>907</v>
      </c>
      <c r="D120" t="s">
        <v>1282</v>
      </c>
      <c r="E120" t="s">
        <v>908</v>
      </c>
      <c r="F120" t="s">
        <v>909</v>
      </c>
      <c r="G120" t="s">
        <v>23</v>
      </c>
      <c r="H120" t="s">
        <v>32</v>
      </c>
    </row>
    <row r="121" spans="1:8" ht="15" x14ac:dyDescent="0.25">
      <c r="A121">
        <v>119</v>
      </c>
      <c r="B121" t="s">
        <v>300</v>
      </c>
      <c r="C121" t="s">
        <v>421</v>
      </c>
      <c r="D121" t="s">
        <v>1089</v>
      </c>
      <c r="E121" t="s">
        <v>422</v>
      </c>
      <c r="F121" t="s">
        <v>423</v>
      </c>
      <c r="G121" t="s">
        <v>23</v>
      </c>
      <c r="H121" t="s">
        <v>32</v>
      </c>
    </row>
    <row r="122" spans="1:8" ht="15" x14ac:dyDescent="0.25">
      <c r="A122">
        <v>120</v>
      </c>
      <c r="B122" t="s">
        <v>13</v>
      </c>
      <c r="C122" t="s">
        <v>392</v>
      </c>
      <c r="D122" t="s">
        <v>1077</v>
      </c>
      <c r="E122" t="s">
        <v>393</v>
      </c>
      <c r="F122" t="s">
        <v>394</v>
      </c>
      <c r="G122" t="s">
        <v>23</v>
      </c>
      <c r="H122" t="s">
        <v>19</v>
      </c>
    </row>
    <row r="123" spans="1:8" ht="15" x14ac:dyDescent="0.25">
      <c r="A123">
        <v>121</v>
      </c>
      <c r="B123" t="s">
        <v>188</v>
      </c>
      <c r="C123" t="s">
        <v>317</v>
      </c>
      <c r="D123" t="s">
        <v>1049</v>
      </c>
      <c r="E123" t="s">
        <v>318</v>
      </c>
      <c r="F123" t="s">
        <v>319</v>
      </c>
      <c r="G123" t="s">
        <v>23</v>
      </c>
      <c r="H123" t="s">
        <v>32</v>
      </c>
    </row>
    <row r="124" spans="1:8" ht="15" x14ac:dyDescent="0.25">
      <c r="A124">
        <v>122</v>
      </c>
      <c r="B124" t="s">
        <v>153</v>
      </c>
      <c r="C124" t="s">
        <v>216</v>
      </c>
      <c r="D124" t="s">
        <v>1017</v>
      </c>
      <c r="E124" t="s">
        <v>217</v>
      </c>
      <c r="F124" t="s">
        <v>218</v>
      </c>
      <c r="G124" t="s">
        <v>23</v>
      </c>
      <c r="H124" t="s">
        <v>32</v>
      </c>
    </row>
    <row r="125" spans="1:8" ht="15" x14ac:dyDescent="0.25">
      <c r="A125">
        <v>123</v>
      </c>
      <c r="B125" t="s">
        <v>149</v>
      </c>
      <c r="C125" t="s">
        <v>793</v>
      </c>
      <c r="D125" t="s">
        <v>1237</v>
      </c>
      <c r="E125" t="s">
        <v>794</v>
      </c>
      <c r="F125" t="s">
        <v>795</v>
      </c>
      <c r="G125" t="s">
        <v>23</v>
      </c>
      <c r="H125" t="s">
        <v>32</v>
      </c>
    </row>
    <row r="126" spans="1:8" ht="15" x14ac:dyDescent="0.25">
      <c r="A126">
        <v>124</v>
      </c>
      <c r="B126" t="s">
        <v>96</v>
      </c>
      <c r="C126" t="s">
        <v>375</v>
      </c>
      <c r="D126" t="s">
        <v>1071</v>
      </c>
      <c r="E126" t="s">
        <v>376</v>
      </c>
      <c r="F126" t="s">
        <v>377</v>
      </c>
      <c r="G126" t="s">
        <v>23</v>
      </c>
      <c r="H126" t="s">
        <v>32</v>
      </c>
    </row>
    <row r="127" spans="1:8" ht="15" x14ac:dyDescent="0.25">
      <c r="A127">
        <v>125</v>
      </c>
      <c r="B127" t="s">
        <v>247</v>
      </c>
      <c r="C127" t="s">
        <v>554</v>
      </c>
      <c r="D127" t="s">
        <v>1141</v>
      </c>
      <c r="E127" t="s">
        <v>555</v>
      </c>
      <c r="F127" t="s">
        <v>556</v>
      </c>
      <c r="G127" t="s">
        <v>23</v>
      </c>
      <c r="H127" t="s">
        <v>32</v>
      </c>
    </row>
    <row r="128" spans="1:8" ht="15" x14ac:dyDescent="0.25">
      <c r="A128">
        <v>126</v>
      </c>
      <c r="B128" t="s">
        <v>141</v>
      </c>
      <c r="C128" t="s">
        <v>378</v>
      </c>
      <c r="D128" t="s">
        <v>1072</v>
      </c>
      <c r="E128" t="s">
        <v>379</v>
      </c>
      <c r="F128" t="s">
        <v>380</v>
      </c>
      <c r="G128" t="s">
        <v>23</v>
      </c>
      <c r="H128" t="s">
        <v>32</v>
      </c>
    </row>
    <row r="129" spans="1:8" ht="15" x14ac:dyDescent="0.25">
      <c r="A129">
        <v>127</v>
      </c>
      <c r="B129" t="s">
        <v>203</v>
      </c>
      <c r="C129" t="s">
        <v>900</v>
      </c>
      <c r="D129" t="s">
        <v>1279</v>
      </c>
      <c r="E129" t="s">
        <v>901</v>
      </c>
      <c r="F129" t="s">
        <v>902</v>
      </c>
      <c r="G129" t="s">
        <v>23</v>
      </c>
      <c r="H129" t="s">
        <v>39</v>
      </c>
    </row>
    <row r="130" spans="1:8" ht="15" x14ac:dyDescent="0.25">
      <c r="A130">
        <v>128</v>
      </c>
      <c r="B130" t="s">
        <v>122</v>
      </c>
      <c r="C130" t="s">
        <v>267</v>
      </c>
      <c r="D130" t="s">
        <v>1156</v>
      </c>
      <c r="E130" t="s">
        <v>268</v>
      </c>
      <c r="F130" t="s">
        <v>75</v>
      </c>
      <c r="G130" t="s">
        <v>23</v>
      </c>
      <c r="H130" t="s">
        <v>32</v>
      </c>
    </row>
    <row r="131" spans="1:8" ht="15" x14ac:dyDescent="0.25">
      <c r="A131">
        <v>129</v>
      </c>
      <c r="B131" t="s">
        <v>122</v>
      </c>
      <c r="C131" t="s">
        <v>267</v>
      </c>
      <c r="D131" t="s">
        <v>1032</v>
      </c>
      <c r="E131" t="s">
        <v>268</v>
      </c>
      <c r="F131" t="s">
        <v>269</v>
      </c>
      <c r="G131" t="s">
        <v>23</v>
      </c>
      <c r="H131" t="s">
        <v>32</v>
      </c>
    </row>
    <row r="132" spans="1:8" ht="15" x14ac:dyDescent="0.25">
      <c r="A132">
        <v>130</v>
      </c>
      <c r="B132" t="s">
        <v>264</v>
      </c>
      <c r="C132" t="s">
        <v>914</v>
      </c>
      <c r="D132" t="s">
        <v>1285</v>
      </c>
      <c r="E132" t="s">
        <v>915</v>
      </c>
      <c r="F132" t="s">
        <v>916</v>
      </c>
      <c r="G132" t="s">
        <v>23</v>
      </c>
      <c r="H132" t="s">
        <v>32</v>
      </c>
    </row>
    <row r="133" spans="1:8" ht="15" x14ac:dyDescent="0.25">
      <c r="A133">
        <v>131</v>
      </c>
      <c r="B133" t="s">
        <v>133</v>
      </c>
      <c r="C133" t="s">
        <v>404</v>
      </c>
      <c r="D133" t="s">
        <v>1081</v>
      </c>
      <c r="E133" t="s">
        <v>405</v>
      </c>
      <c r="F133" t="s">
        <v>406</v>
      </c>
      <c r="G133" t="s">
        <v>23</v>
      </c>
      <c r="H133" t="s">
        <v>32</v>
      </c>
    </row>
    <row r="134" spans="1:8" ht="15" x14ac:dyDescent="0.25">
      <c r="A134">
        <v>132</v>
      </c>
      <c r="B134" t="s">
        <v>153</v>
      </c>
      <c r="C134" t="s">
        <v>410</v>
      </c>
      <c r="D134" t="s">
        <v>1083</v>
      </c>
      <c r="E134" t="s">
        <v>411</v>
      </c>
      <c r="F134" t="s">
        <v>412</v>
      </c>
      <c r="G134" t="s">
        <v>23</v>
      </c>
      <c r="H134" t="s">
        <v>32</v>
      </c>
    </row>
    <row r="135" spans="1:8" ht="15" x14ac:dyDescent="0.25">
      <c r="A135">
        <v>133</v>
      </c>
      <c r="B135" t="s">
        <v>153</v>
      </c>
      <c r="C135" t="s">
        <v>410</v>
      </c>
      <c r="D135" t="s">
        <v>1084</v>
      </c>
      <c r="E135" t="s">
        <v>412</v>
      </c>
      <c r="F135" t="s">
        <v>413</v>
      </c>
      <c r="G135" t="s">
        <v>23</v>
      </c>
      <c r="H135" t="s">
        <v>32</v>
      </c>
    </row>
    <row r="136" spans="1:8" ht="15" x14ac:dyDescent="0.25">
      <c r="A136">
        <v>134</v>
      </c>
      <c r="B136" t="s">
        <v>188</v>
      </c>
      <c r="D136" t="s">
        <v>1085</v>
      </c>
      <c r="E136" t="s">
        <v>414</v>
      </c>
      <c r="G136" t="s">
        <v>16</v>
      </c>
      <c r="H136" t="s">
        <v>32</v>
      </c>
    </row>
    <row r="137" spans="1:8" ht="15" x14ac:dyDescent="0.25">
      <c r="A137">
        <v>135</v>
      </c>
      <c r="B137" t="s">
        <v>72</v>
      </c>
      <c r="C137" t="s">
        <v>401</v>
      </c>
      <c r="D137" t="s">
        <v>1080</v>
      </c>
      <c r="E137" t="s">
        <v>402</v>
      </c>
      <c r="F137" t="s">
        <v>403</v>
      </c>
      <c r="G137" t="s">
        <v>23</v>
      </c>
      <c r="H137" t="s">
        <v>32</v>
      </c>
    </row>
    <row r="138" spans="1:8" ht="15" x14ac:dyDescent="0.25">
      <c r="A138">
        <v>136</v>
      </c>
      <c r="B138" t="s">
        <v>136</v>
      </c>
      <c r="C138" t="s">
        <v>434</v>
      </c>
      <c r="D138" t="s">
        <v>1094</v>
      </c>
      <c r="E138" t="s">
        <v>435</v>
      </c>
      <c r="F138" t="s">
        <v>436</v>
      </c>
      <c r="G138" t="s">
        <v>23</v>
      </c>
    </row>
    <row r="139" spans="1:8" ht="15" x14ac:dyDescent="0.25">
      <c r="A139">
        <v>137</v>
      </c>
      <c r="B139" t="s">
        <v>240</v>
      </c>
      <c r="C139" t="s">
        <v>415</v>
      </c>
      <c r="D139" t="s">
        <v>1086</v>
      </c>
      <c r="E139" t="s">
        <v>416</v>
      </c>
      <c r="F139" t="s">
        <v>417</v>
      </c>
      <c r="G139" t="s">
        <v>23</v>
      </c>
      <c r="H139" t="s">
        <v>32</v>
      </c>
    </row>
    <row r="140" spans="1:8" ht="15" x14ac:dyDescent="0.25">
      <c r="A140">
        <v>138</v>
      </c>
      <c r="B140" t="s">
        <v>60</v>
      </c>
      <c r="D140" t="s">
        <v>1157</v>
      </c>
      <c r="E140" t="s">
        <v>596</v>
      </c>
      <c r="G140" t="s">
        <v>16</v>
      </c>
      <c r="H140" t="s">
        <v>19</v>
      </c>
    </row>
    <row r="141" spans="1:8" ht="15" x14ac:dyDescent="0.25">
      <c r="A141">
        <v>139</v>
      </c>
      <c r="B141" t="s">
        <v>26</v>
      </c>
      <c r="C141" t="s">
        <v>395</v>
      </c>
      <c r="D141" t="s">
        <v>1078</v>
      </c>
      <c r="E141" t="s">
        <v>396</v>
      </c>
      <c r="F141" t="s">
        <v>397</v>
      </c>
      <c r="G141" t="s">
        <v>23</v>
      </c>
      <c r="H141" t="s">
        <v>19</v>
      </c>
    </row>
    <row r="142" spans="1:8" ht="15" x14ac:dyDescent="0.25">
      <c r="A142">
        <v>140</v>
      </c>
      <c r="B142" t="s">
        <v>108</v>
      </c>
      <c r="D142" t="s">
        <v>1087</v>
      </c>
      <c r="E142" t="s">
        <v>418</v>
      </c>
      <c r="G142" t="s">
        <v>16</v>
      </c>
      <c r="H142" t="s">
        <v>32</v>
      </c>
    </row>
    <row r="143" spans="1:8" ht="15" x14ac:dyDescent="0.25">
      <c r="A143">
        <v>141</v>
      </c>
      <c r="B143" t="s">
        <v>247</v>
      </c>
      <c r="C143" t="s">
        <v>864</v>
      </c>
      <c r="D143" t="s">
        <v>1267</v>
      </c>
      <c r="E143" t="s">
        <v>865</v>
      </c>
      <c r="F143" t="s">
        <v>866</v>
      </c>
      <c r="G143" t="s">
        <v>23</v>
      </c>
      <c r="H143" t="s">
        <v>32</v>
      </c>
    </row>
    <row r="144" spans="1:8" ht="15" x14ac:dyDescent="0.25">
      <c r="A144">
        <v>142</v>
      </c>
      <c r="B144" t="s">
        <v>92</v>
      </c>
      <c r="C144" t="s">
        <v>882</v>
      </c>
      <c r="D144" t="s">
        <v>1273</v>
      </c>
      <c r="E144" t="s">
        <v>883</v>
      </c>
      <c r="F144" t="s">
        <v>884</v>
      </c>
      <c r="G144" t="s">
        <v>23</v>
      </c>
      <c r="H144" t="s">
        <v>32</v>
      </c>
    </row>
    <row r="145" spans="1:8" ht="15" x14ac:dyDescent="0.25">
      <c r="A145">
        <v>143</v>
      </c>
      <c r="B145" t="s">
        <v>157</v>
      </c>
      <c r="C145" t="s">
        <v>425</v>
      </c>
      <c r="D145" t="s">
        <v>1091</v>
      </c>
      <c r="E145" t="s">
        <v>426</v>
      </c>
      <c r="F145" t="s">
        <v>427</v>
      </c>
      <c r="G145" t="s">
        <v>23</v>
      </c>
      <c r="H145" t="s">
        <v>32</v>
      </c>
    </row>
    <row r="146" spans="1:8" ht="15" x14ac:dyDescent="0.25">
      <c r="A146">
        <v>144</v>
      </c>
      <c r="B146" t="s">
        <v>122</v>
      </c>
      <c r="C146" t="s">
        <v>386</v>
      </c>
      <c r="D146" t="s">
        <v>1075</v>
      </c>
      <c r="E146" t="s">
        <v>387</v>
      </c>
      <c r="F146" t="s">
        <v>388</v>
      </c>
      <c r="G146" t="s">
        <v>23</v>
      </c>
      <c r="H146" t="s">
        <v>32</v>
      </c>
    </row>
    <row r="147" spans="1:8" ht="15" x14ac:dyDescent="0.25">
      <c r="A147">
        <v>145</v>
      </c>
      <c r="B147" t="s">
        <v>428</v>
      </c>
      <c r="C147" t="s">
        <v>429</v>
      </c>
      <c r="D147" t="s">
        <v>1092</v>
      </c>
      <c r="E147" t="s">
        <v>387</v>
      </c>
      <c r="F147" t="s">
        <v>430</v>
      </c>
      <c r="G147" t="s">
        <v>23</v>
      </c>
      <c r="H147" t="s">
        <v>32</v>
      </c>
    </row>
    <row r="148" spans="1:8" ht="15" x14ac:dyDescent="0.25">
      <c r="A148">
        <v>146</v>
      </c>
      <c r="B148" t="s">
        <v>820</v>
      </c>
      <c r="D148" t="s">
        <v>1249</v>
      </c>
      <c r="E148" t="s">
        <v>821</v>
      </c>
      <c r="F148" t="s">
        <v>822</v>
      </c>
      <c r="G148" t="s">
        <v>16</v>
      </c>
      <c r="H148" t="s">
        <v>19</v>
      </c>
    </row>
    <row r="149" spans="1:8" ht="15" x14ac:dyDescent="0.25">
      <c r="A149">
        <v>147</v>
      </c>
      <c r="B149" t="s">
        <v>72</v>
      </c>
      <c r="C149" t="s">
        <v>796</v>
      </c>
      <c r="D149" t="s">
        <v>1238</v>
      </c>
      <c r="E149" t="s">
        <v>797</v>
      </c>
      <c r="F149" t="s">
        <v>798</v>
      </c>
      <c r="G149" t="s">
        <v>23</v>
      </c>
      <c r="H149" t="s">
        <v>32</v>
      </c>
    </row>
    <row r="150" spans="1:8" x14ac:dyDescent="0.35">
      <c r="A150">
        <v>148</v>
      </c>
      <c r="B150" t="s">
        <v>168</v>
      </c>
      <c r="C150" t="s">
        <v>703</v>
      </c>
      <c r="D150" t="s">
        <v>1202</v>
      </c>
      <c r="E150" t="s">
        <v>704</v>
      </c>
      <c r="F150" t="s">
        <v>705</v>
      </c>
      <c r="G150" t="s">
        <v>23</v>
      </c>
      <c r="H150" t="s">
        <v>32</v>
      </c>
    </row>
    <row r="151" spans="1:8" x14ac:dyDescent="0.35">
      <c r="A151">
        <v>149</v>
      </c>
      <c r="B151" t="s">
        <v>278</v>
      </c>
      <c r="C151" t="s">
        <v>449</v>
      </c>
      <c r="D151" t="s">
        <v>1100</v>
      </c>
      <c r="E151" t="s">
        <v>450</v>
      </c>
      <c r="F151" t="s">
        <v>451</v>
      </c>
      <c r="G151" t="s">
        <v>23</v>
      </c>
      <c r="H151" t="s">
        <v>32</v>
      </c>
    </row>
    <row r="152" spans="1:8" x14ac:dyDescent="0.35">
      <c r="A152">
        <v>150</v>
      </c>
      <c r="B152" t="s">
        <v>297</v>
      </c>
      <c r="C152" t="s">
        <v>452</v>
      </c>
      <c r="D152" t="s">
        <v>1100</v>
      </c>
      <c r="E152" t="s">
        <v>450</v>
      </c>
      <c r="F152" t="s">
        <v>451</v>
      </c>
      <c r="G152" t="s">
        <v>23</v>
      </c>
      <c r="H152" t="s">
        <v>32</v>
      </c>
    </row>
    <row r="153" spans="1:8" x14ac:dyDescent="0.35">
      <c r="A153">
        <v>151</v>
      </c>
      <c r="B153" t="s">
        <v>588</v>
      </c>
      <c r="D153" t="s">
        <v>1255</v>
      </c>
      <c r="E153" t="s">
        <v>836</v>
      </c>
      <c r="G153" t="s">
        <v>16</v>
      </c>
      <c r="H153" t="s">
        <v>19</v>
      </c>
    </row>
    <row r="154" spans="1:8" x14ac:dyDescent="0.35">
      <c r="A154">
        <v>152</v>
      </c>
      <c r="B154" t="s">
        <v>26</v>
      </c>
      <c r="D154" t="s">
        <v>975</v>
      </c>
      <c r="E154" t="s">
        <v>77</v>
      </c>
      <c r="F154" t="s">
        <v>78</v>
      </c>
      <c r="G154" t="s">
        <v>23</v>
      </c>
      <c r="H154" t="s">
        <v>19</v>
      </c>
    </row>
    <row r="155" spans="1:8" x14ac:dyDescent="0.35">
      <c r="A155">
        <v>153</v>
      </c>
      <c r="B155" t="s">
        <v>168</v>
      </c>
      <c r="C155" t="s">
        <v>456</v>
      </c>
      <c r="D155" t="s">
        <v>1102</v>
      </c>
      <c r="E155" t="s">
        <v>457</v>
      </c>
      <c r="F155" t="s">
        <v>458</v>
      </c>
      <c r="G155" t="s">
        <v>23</v>
      </c>
    </row>
    <row r="156" spans="1:8" x14ac:dyDescent="0.35">
      <c r="A156">
        <v>154</v>
      </c>
      <c r="B156" t="s">
        <v>153</v>
      </c>
      <c r="C156" t="s">
        <v>154</v>
      </c>
      <c r="D156" t="s">
        <v>999</v>
      </c>
      <c r="E156" t="s">
        <v>155</v>
      </c>
      <c r="F156" t="s">
        <v>156</v>
      </c>
      <c r="G156" t="s">
        <v>23</v>
      </c>
      <c r="H156" t="s">
        <v>32</v>
      </c>
    </row>
    <row r="157" spans="1:8" x14ac:dyDescent="0.35">
      <c r="A157">
        <v>155</v>
      </c>
      <c r="B157" t="s">
        <v>47</v>
      </c>
      <c r="D157" t="s">
        <v>965</v>
      </c>
      <c r="E157" t="s">
        <v>48</v>
      </c>
      <c r="F157" t="s">
        <v>49</v>
      </c>
      <c r="G157" t="s">
        <v>31</v>
      </c>
      <c r="H157" t="s">
        <v>32</v>
      </c>
    </row>
    <row r="158" spans="1:8" x14ac:dyDescent="0.35">
      <c r="A158">
        <v>156</v>
      </c>
      <c r="B158" t="s">
        <v>153</v>
      </c>
      <c r="C158" t="s">
        <v>679</v>
      </c>
      <c r="D158" t="s">
        <v>1194</v>
      </c>
      <c r="E158" t="s">
        <v>680</v>
      </c>
      <c r="F158" t="s">
        <v>681</v>
      </c>
      <c r="G158" t="s">
        <v>23</v>
      </c>
      <c r="H158" t="s">
        <v>32</v>
      </c>
    </row>
    <row r="159" spans="1:8" x14ac:dyDescent="0.35">
      <c r="A159">
        <v>157</v>
      </c>
      <c r="B159" t="s">
        <v>153</v>
      </c>
      <c r="C159" t="s">
        <v>682</v>
      </c>
      <c r="D159" t="s">
        <v>1195</v>
      </c>
      <c r="E159" t="s">
        <v>683</v>
      </c>
      <c r="F159" t="s">
        <v>684</v>
      </c>
      <c r="G159" t="s">
        <v>23</v>
      </c>
      <c r="H159" t="s">
        <v>32</v>
      </c>
    </row>
    <row r="160" spans="1:8" x14ac:dyDescent="0.35">
      <c r="A160">
        <v>158</v>
      </c>
      <c r="B160" t="s">
        <v>153</v>
      </c>
      <c r="D160" t="s">
        <v>1214</v>
      </c>
      <c r="E160" t="s">
        <v>734</v>
      </c>
      <c r="G160" t="s">
        <v>16</v>
      </c>
      <c r="H160" t="s">
        <v>32</v>
      </c>
    </row>
    <row r="161" spans="1:8" x14ac:dyDescent="0.35">
      <c r="A161">
        <v>159</v>
      </c>
      <c r="B161" t="s">
        <v>157</v>
      </c>
      <c r="C161" t="s">
        <v>369</v>
      </c>
      <c r="D161" t="s">
        <v>1069</v>
      </c>
      <c r="E161" t="s">
        <v>370</v>
      </c>
      <c r="F161" t="s">
        <v>371</v>
      </c>
      <c r="G161" t="s">
        <v>23</v>
      </c>
      <c r="H161" t="s">
        <v>32</v>
      </c>
    </row>
    <row r="162" spans="1:8" x14ac:dyDescent="0.35">
      <c r="A162">
        <v>160</v>
      </c>
      <c r="B162" t="s">
        <v>157</v>
      </c>
      <c r="D162" t="s">
        <v>1103</v>
      </c>
      <c r="E162" t="s">
        <v>459</v>
      </c>
      <c r="G162" t="s">
        <v>16</v>
      </c>
      <c r="H162" t="s">
        <v>32</v>
      </c>
    </row>
    <row r="163" spans="1:8" x14ac:dyDescent="0.35">
      <c r="A163">
        <v>161</v>
      </c>
      <c r="B163" t="s">
        <v>26</v>
      </c>
      <c r="C163" t="s">
        <v>325</v>
      </c>
      <c r="D163" t="s">
        <v>1052</v>
      </c>
      <c r="E163" t="s">
        <v>326</v>
      </c>
      <c r="F163" t="s">
        <v>71</v>
      </c>
      <c r="G163" t="s">
        <v>23</v>
      </c>
      <c r="H163" t="s">
        <v>19</v>
      </c>
    </row>
    <row r="164" spans="1:8" x14ac:dyDescent="0.35">
      <c r="A164">
        <v>162</v>
      </c>
      <c r="B164" t="s">
        <v>236</v>
      </c>
      <c r="C164" t="s">
        <v>668</v>
      </c>
      <c r="D164" t="s">
        <v>1190</v>
      </c>
      <c r="E164" t="s">
        <v>432</v>
      </c>
      <c r="F164" t="s">
        <v>669</v>
      </c>
      <c r="G164" t="s">
        <v>23</v>
      </c>
      <c r="H164" t="s">
        <v>32</v>
      </c>
    </row>
    <row r="165" spans="1:8" x14ac:dyDescent="0.35">
      <c r="A165">
        <v>163</v>
      </c>
      <c r="B165" t="s">
        <v>122</v>
      </c>
      <c r="C165" t="s">
        <v>431</v>
      </c>
      <c r="D165" t="s">
        <v>1093</v>
      </c>
      <c r="E165" t="s">
        <v>432</v>
      </c>
      <c r="F165" t="s">
        <v>433</v>
      </c>
      <c r="G165" t="s">
        <v>23</v>
      </c>
      <c r="H165" t="s">
        <v>32</v>
      </c>
    </row>
    <row r="166" spans="1:8" x14ac:dyDescent="0.35">
      <c r="A166">
        <v>164</v>
      </c>
      <c r="B166" t="s">
        <v>637</v>
      </c>
      <c r="C166" t="s">
        <v>667</v>
      </c>
      <c r="D166" t="s">
        <v>1189</v>
      </c>
      <c r="E166" t="s">
        <v>432</v>
      </c>
      <c r="F166" t="s">
        <v>432</v>
      </c>
      <c r="G166" t="s">
        <v>23</v>
      </c>
      <c r="H166" t="s">
        <v>32</v>
      </c>
    </row>
    <row r="167" spans="1:8" x14ac:dyDescent="0.35">
      <c r="A167">
        <v>165</v>
      </c>
      <c r="B167" t="s">
        <v>157</v>
      </c>
      <c r="C167" t="s">
        <v>464</v>
      </c>
      <c r="D167" t="s">
        <v>1105</v>
      </c>
      <c r="E167" t="s">
        <v>465</v>
      </c>
      <c r="F167" t="s">
        <v>466</v>
      </c>
      <c r="G167" t="s">
        <v>23</v>
      </c>
      <c r="H167" t="s">
        <v>32</v>
      </c>
    </row>
    <row r="168" spans="1:8" x14ac:dyDescent="0.35">
      <c r="A168">
        <v>166</v>
      </c>
      <c r="B168" t="s">
        <v>101</v>
      </c>
      <c r="D168" t="s">
        <v>984</v>
      </c>
      <c r="E168" t="s">
        <v>102</v>
      </c>
      <c r="F168" t="s">
        <v>103</v>
      </c>
      <c r="G168" t="s">
        <v>16</v>
      </c>
      <c r="H168" t="s">
        <v>32</v>
      </c>
    </row>
    <row r="169" spans="1:8" x14ac:dyDescent="0.35">
      <c r="A169">
        <v>167</v>
      </c>
      <c r="B169" t="s">
        <v>29</v>
      </c>
      <c r="D169" t="s">
        <v>958</v>
      </c>
      <c r="E169" t="s">
        <v>30</v>
      </c>
      <c r="G169" t="s">
        <v>31</v>
      </c>
      <c r="H169" t="s">
        <v>32</v>
      </c>
    </row>
    <row r="170" spans="1:8" x14ac:dyDescent="0.35">
      <c r="A170">
        <v>168</v>
      </c>
      <c r="B170" t="s">
        <v>195</v>
      </c>
      <c r="C170" t="s">
        <v>196</v>
      </c>
      <c r="D170" t="s">
        <v>1011</v>
      </c>
      <c r="E170" t="s">
        <v>197</v>
      </c>
      <c r="F170" t="s">
        <v>198</v>
      </c>
      <c r="G170" t="s">
        <v>23</v>
      </c>
      <c r="H170" t="s">
        <v>32</v>
      </c>
    </row>
    <row r="171" spans="1:8" x14ac:dyDescent="0.35">
      <c r="A171">
        <v>169</v>
      </c>
      <c r="B171" t="s">
        <v>195</v>
      </c>
      <c r="D171" t="s">
        <v>1179</v>
      </c>
      <c r="E171" t="s">
        <v>648</v>
      </c>
      <c r="F171" t="s">
        <v>649</v>
      </c>
      <c r="G171" t="s">
        <v>16</v>
      </c>
      <c r="H171" t="s">
        <v>32</v>
      </c>
    </row>
    <row r="172" spans="1:8" x14ac:dyDescent="0.35">
      <c r="A172">
        <v>170</v>
      </c>
      <c r="B172" t="s">
        <v>101</v>
      </c>
      <c r="C172" t="s">
        <v>845</v>
      </c>
      <c r="D172" t="s">
        <v>1260</v>
      </c>
      <c r="E172" t="s">
        <v>846</v>
      </c>
      <c r="F172" t="s">
        <v>847</v>
      </c>
      <c r="G172" t="s">
        <v>23</v>
      </c>
      <c r="H172" t="s">
        <v>32</v>
      </c>
    </row>
    <row r="173" spans="1:8" x14ac:dyDescent="0.35">
      <c r="A173">
        <v>171</v>
      </c>
      <c r="B173" t="s">
        <v>64</v>
      </c>
      <c r="C173" t="s">
        <v>738</v>
      </c>
      <c r="D173" t="s">
        <v>1216</v>
      </c>
      <c r="E173" t="s">
        <v>739</v>
      </c>
      <c r="F173" t="s">
        <v>740</v>
      </c>
      <c r="G173" t="s">
        <v>23</v>
      </c>
      <c r="H173" t="s">
        <v>19</v>
      </c>
    </row>
    <row r="174" spans="1:8" x14ac:dyDescent="0.35">
      <c r="A174">
        <v>172</v>
      </c>
      <c r="B174" t="s">
        <v>122</v>
      </c>
      <c r="C174" t="s">
        <v>670</v>
      </c>
      <c r="D174" t="s">
        <v>1191</v>
      </c>
      <c r="E174" t="s">
        <v>671</v>
      </c>
      <c r="F174" t="s">
        <v>672</v>
      </c>
      <c r="G174" t="s">
        <v>23</v>
      </c>
      <c r="H174" t="s">
        <v>32</v>
      </c>
    </row>
    <row r="175" spans="1:8" x14ac:dyDescent="0.35">
      <c r="A175">
        <v>173</v>
      </c>
      <c r="B175" t="s">
        <v>136</v>
      </c>
      <c r="D175" t="s">
        <v>994</v>
      </c>
      <c r="E175" t="s">
        <v>137</v>
      </c>
      <c r="G175" t="s">
        <v>16</v>
      </c>
      <c r="H175" t="s">
        <v>32</v>
      </c>
    </row>
    <row r="176" spans="1:8" x14ac:dyDescent="0.35">
      <c r="A176">
        <v>174</v>
      </c>
      <c r="B176" t="s">
        <v>178</v>
      </c>
      <c r="C176" t="s">
        <v>179</v>
      </c>
      <c r="D176" t="s">
        <v>1006</v>
      </c>
      <c r="E176" t="s">
        <v>180</v>
      </c>
      <c r="F176" t="s">
        <v>181</v>
      </c>
      <c r="G176" t="s">
        <v>23</v>
      </c>
      <c r="H176" t="s">
        <v>32</v>
      </c>
    </row>
    <row r="177" spans="1:8" x14ac:dyDescent="0.35">
      <c r="A177">
        <v>175</v>
      </c>
      <c r="B177" t="s">
        <v>178</v>
      </c>
      <c r="C177" t="s">
        <v>219</v>
      </c>
      <c r="D177" t="s">
        <v>1018</v>
      </c>
      <c r="E177" t="s">
        <v>220</v>
      </c>
      <c r="F177" t="s">
        <v>221</v>
      </c>
      <c r="G177" t="s">
        <v>23</v>
      </c>
      <c r="H177" t="s">
        <v>32</v>
      </c>
    </row>
    <row r="178" spans="1:8" x14ac:dyDescent="0.35">
      <c r="A178">
        <v>176</v>
      </c>
      <c r="B178" t="s">
        <v>125</v>
      </c>
      <c r="C178" t="s">
        <v>222</v>
      </c>
      <c r="D178" t="s">
        <v>1019</v>
      </c>
      <c r="E178" t="s">
        <v>223</v>
      </c>
      <c r="F178" t="s">
        <v>224</v>
      </c>
      <c r="G178" t="s">
        <v>23</v>
      </c>
      <c r="H178" t="s">
        <v>32</v>
      </c>
    </row>
    <row r="179" spans="1:8" x14ac:dyDescent="0.35">
      <c r="A179">
        <v>177</v>
      </c>
      <c r="B179" t="s">
        <v>247</v>
      </c>
      <c r="C179" t="s">
        <v>248</v>
      </c>
      <c r="D179" t="s">
        <v>1026</v>
      </c>
      <c r="E179" t="s">
        <v>249</v>
      </c>
      <c r="F179" t="s">
        <v>250</v>
      </c>
      <c r="G179" t="s">
        <v>23</v>
      </c>
      <c r="H179" t="s">
        <v>32</v>
      </c>
    </row>
    <row r="180" spans="1:8" x14ac:dyDescent="0.35">
      <c r="A180">
        <v>178</v>
      </c>
      <c r="B180" t="s">
        <v>247</v>
      </c>
      <c r="C180" t="s">
        <v>941</v>
      </c>
      <c r="D180" t="s">
        <v>1297</v>
      </c>
      <c r="E180" t="s">
        <v>942</v>
      </c>
      <c r="F180" t="s">
        <v>943</v>
      </c>
      <c r="G180" t="s">
        <v>23</v>
      </c>
      <c r="H180" t="s">
        <v>32</v>
      </c>
    </row>
    <row r="181" spans="1:8" x14ac:dyDescent="0.35">
      <c r="A181">
        <v>179</v>
      </c>
      <c r="B181" t="s">
        <v>278</v>
      </c>
      <c r="C181" t="s">
        <v>279</v>
      </c>
      <c r="D181" t="s">
        <v>1036</v>
      </c>
      <c r="E181" t="s">
        <v>280</v>
      </c>
      <c r="F181" t="s">
        <v>281</v>
      </c>
      <c r="G181" t="s">
        <v>23</v>
      </c>
      <c r="H181" t="s">
        <v>32</v>
      </c>
    </row>
    <row r="182" spans="1:8" x14ac:dyDescent="0.35">
      <c r="A182">
        <v>180</v>
      </c>
      <c r="B182" t="s">
        <v>199</v>
      </c>
      <c r="C182" t="s">
        <v>327</v>
      </c>
      <c r="D182" t="s">
        <v>1053</v>
      </c>
      <c r="E182" t="s">
        <v>328</v>
      </c>
      <c r="F182" t="s">
        <v>329</v>
      </c>
      <c r="G182" t="s">
        <v>23</v>
      </c>
      <c r="H182" t="s">
        <v>32</v>
      </c>
    </row>
    <row r="183" spans="1:8" x14ac:dyDescent="0.35">
      <c r="A183">
        <v>181</v>
      </c>
      <c r="B183" t="s">
        <v>40</v>
      </c>
      <c r="D183" t="s">
        <v>962</v>
      </c>
      <c r="E183" t="s">
        <v>41</v>
      </c>
      <c r="G183" t="s">
        <v>31</v>
      </c>
      <c r="H183" t="s">
        <v>32</v>
      </c>
    </row>
    <row r="184" spans="1:8" x14ac:dyDescent="0.35">
      <c r="A184">
        <v>182</v>
      </c>
      <c r="B184" t="s">
        <v>44</v>
      </c>
      <c r="D184" t="s">
        <v>964</v>
      </c>
      <c r="E184" t="s">
        <v>45</v>
      </c>
      <c r="F184" t="s">
        <v>46</v>
      </c>
      <c r="G184" t="s">
        <v>31</v>
      </c>
      <c r="H184" t="s">
        <v>32</v>
      </c>
    </row>
    <row r="185" spans="1:8" x14ac:dyDescent="0.35">
      <c r="A185">
        <v>183</v>
      </c>
      <c r="B185" t="s">
        <v>178</v>
      </c>
      <c r="C185" t="s">
        <v>364</v>
      </c>
      <c r="D185" t="s">
        <v>1067</v>
      </c>
      <c r="E185" t="s">
        <v>362</v>
      </c>
      <c r="F185" t="s">
        <v>365</v>
      </c>
      <c r="G185" t="s">
        <v>23</v>
      </c>
      <c r="H185" t="s">
        <v>32</v>
      </c>
    </row>
    <row r="186" spans="1:8" x14ac:dyDescent="0.35">
      <c r="A186">
        <v>184</v>
      </c>
      <c r="B186" t="s">
        <v>178</v>
      </c>
      <c r="D186" t="s">
        <v>1066</v>
      </c>
      <c r="E186" t="s">
        <v>362</v>
      </c>
      <c r="F186" t="s">
        <v>363</v>
      </c>
      <c r="G186" t="s">
        <v>16</v>
      </c>
      <c r="H186" t="s">
        <v>32</v>
      </c>
    </row>
    <row r="187" spans="1:8" x14ac:dyDescent="0.35">
      <c r="A187">
        <v>185</v>
      </c>
      <c r="B187" t="s">
        <v>247</v>
      </c>
      <c r="C187" t="s">
        <v>372</v>
      </c>
      <c r="D187" t="s">
        <v>1070</v>
      </c>
      <c r="E187" t="s">
        <v>373</v>
      </c>
      <c r="F187" t="s">
        <v>374</v>
      </c>
      <c r="G187" t="s">
        <v>23</v>
      </c>
      <c r="H187" t="s">
        <v>32</v>
      </c>
    </row>
    <row r="188" spans="1:8" x14ac:dyDescent="0.35">
      <c r="A188">
        <v>186</v>
      </c>
      <c r="B188" t="s">
        <v>125</v>
      </c>
      <c r="C188" t="s">
        <v>398</v>
      </c>
      <c r="D188" t="s">
        <v>1079</v>
      </c>
      <c r="E188" t="s">
        <v>399</v>
      </c>
      <c r="F188" t="s">
        <v>400</v>
      </c>
      <c r="G188" t="s">
        <v>23</v>
      </c>
      <c r="H188" t="s">
        <v>32</v>
      </c>
    </row>
    <row r="189" spans="1:8" x14ac:dyDescent="0.35">
      <c r="A189">
        <v>187</v>
      </c>
      <c r="B189" t="s">
        <v>199</v>
      </c>
      <c r="D189" t="s">
        <v>1095</v>
      </c>
      <c r="E189" t="s">
        <v>437</v>
      </c>
      <c r="G189" t="s">
        <v>16</v>
      </c>
      <c r="H189" t="s">
        <v>32</v>
      </c>
    </row>
    <row r="190" spans="1:8" x14ac:dyDescent="0.35">
      <c r="A190">
        <v>188</v>
      </c>
      <c r="B190" t="s">
        <v>199</v>
      </c>
      <c r="C190" t="s">
        <v>438</v>
      </c>
      <c r="D190" t="s">
        <v>1096</v>
      </c>
      <c r="E190" t="s">
        <v>437</v>
      </c>
      <c r="F190" t="s">
        <v>439</v>
      </c>
      <c r="G190" t="s">
        <v>23</v>
      </c>
      <c r="H190" t="s">
        <v>32</v>
      </c>
    </row>
    <row r="191" spans="1:8" x14ac:dyDescent="0.35">
      <c r="A191">
        <v>189</v>
      </c>
      <c r="B191" t="s">
        <v>178</v>
      </c>
      <c r="C191" t="s">
        <v>476</v>
      </c>
      <c r="D191" t="s">
        <v>1110</v>
      </c>
      <c r="E191" t="s">
        <v>477</v>
      </c>
      <c r="F191" t="s">
        <v>478</v>
      </c>
      <c r="G191" t="s">
        <v>23</v>
      </c>
      <c r="H191" t="s">
        <v>32</v>
      </c>
    </row>
    <row r="192" spans="1:8" x14ac:dyDescent="0.35">
      <c r="A192">
        <v>190</v>
      </c>
      <c r="B192" t="s">
        <v>199</v>
      </c>
      <c r="C192" t="s">
        <v>479</v>
      </c>
      <c r="D192" t="s">
        <v>1111</v>
      </c>
      <c r="E192" t="s">
        <v>477</v>
      </c>
      <c r="F192" t="s">
        <v>480</v>
      </c>
      <c r="G192" t="s">
        <v>23</v>
      </c>
      <c r="H192" t="s">
        <v>32</v>
      </c>
    </row>
    <row r="193" spans="1:8" x14ac:dyDescent="0.35">
      <c r="A193">
        <v>191</v>
      </c>
      <c r="B193" t="s">
        <v>278</v>
      </c>
      <c r="C193" t="s">
        <v>481</v>
      </c>
      <c r="D193" t="s">
        <v>1112</v>
      </c>
      <c r="E193" t="s">
        <v>482</v>
      </c>
      <c r="F193" t="s">
        <v>483</v>
      </c>
      <c r="G193" t="s">
        <v>23</v>
      </c>
      <c r="H193" t="s">
        <v>32</v>
      </c>
    </row>
    <row r="194" spans="1:8" x14ac:dyDescent="0.35">
      <c r="A194">
        <v>192</v>
      </c>
      <c r="B194" t="s">
        <v>178</v>
      </c>
      <c r="C194" t="s">
        <v>524</v>
      </c>
      <c r="D194" t="s">
        <v>1128</v>
      </c>
      <c r="E194" t="s">
        <v>525</v>
      </c>
      <c r="F194" t="s">
        <v>526</v>
      </c>
      <c r="G194" t="s">
        <v>23</v>
      </c>
      <c r="H194" t="s">
        <v>32</v>
      </c>
    </row>
    <row r="195" spans="1:8" x14ac:dyDescent="0.35">
      <c r="A195">
        <v>193</v>
      </c>
      <c r="B195" t="s">
        <v>136</v>
      </c>
      <c r="C195" t="s">
        <v>528</v>
      </c>
      <c r="D195" t="s">
        <v>1130</v>
      </c>
      <c r="E195" t="s">
        <v>529</v>
      </c>
      <c r="F195" t="s">
        <v>530</v>
      </c>
      <c r="G195" t="s">
        <v>23</v>
      </c>
      <c r="H195" t="s">
        <v>32</v>
      </c>
    </row>
    <row r="196" spans="1:8" x14ac:dyDescent="0.35">
      <c r="A196">
        <v>194</v>
      </c>
      <c r="B196" t="s">
        <v>125</v>
      </c>
      <c r="C196" t="s">
        <v>537</v>
      </c>
      <c r="D196" t="s">
        <v>1134</v>
      </c>
      <c r="E196" t="s">
        <v>538</v>
      </c>
      <c r="F196" t="s">
        <v>539</v>
      </c>
      <c r="G196" t="s">
        <v>23</v>
      </c>
      <c r="H196" t="s">
        <v>32</v>
      </c>
    </row>
    <row r="197" spans="1:8" x14ac:dyDescent="0.35">
      <c r="A197">
        <v>195</v>
      </c>
      <c r="B197" t="s">
        <v>278</v>
      </c>
      <c r="C197" t="s">
        <v>545</v>
      </c>
      <c r="D197" t="s">
        <v>1137</v>
      </c>
      <c r="E197" t="s">
        <v>546</v>
      </c>
      <c r="F197" t="s">
        <v>547</v>
      </c>
      <c r="G197" t="s">
        <v>23</v>
      </c>
      <c r="H197" t="s">
        <v>32</v>
      </c>
    </row>
    <row r="198" spans="1:8" x14ac:dyDescent="0.35">
      <c r="A198">
        <v>196</v>
      </c>
      <c r="B198" t="s">
        <v>199</v>
      </c>
      <c r="C198" t="s">
        <v>597</v>
      </c>
      <c r="D198" t="s">
        <v>1158</v>
      </c>
      <c r="E198" t="s">
        <v>598</v>
      </c>
      <c r="F198" t="s">
        <v>599</v>
      </c>
      <c r="G198" t="s">
        <v>23</v>
      </c>
      <c r="H198" t="s">
        <v>32</v>
      </c>
    </row>
    <row r="199" spans="1:8" x14ac:dyDescent="0.35">
      <c r="A199">
        <v>197</v>
      </c>
      <c r="B199" t="s">
        <v>125</v>
      </c>
      <c r="D199" t="s">
        <v>1177</v>
      </c>
      <c r="E199" t="s">
        <v>643</v>
      </c>
      <c r="F199" t="s">
        <v>644</v>
      </c>
      <c r="G199" t="s">
        <v>16</v>
      </c>
      <c r="H199" t="s">
        <v>32</v>
      </c>
    </row>
    <row r="200" spans="1:8" x14ac:dyDescent="0.35">
      <c r="A200">
        <v>198</v>
      </c>
      <c r="B200" t="s">
        <v>247</v>
      </c>
      <c r="C200" t="s">
        <v>722</v>
      </c>
      <c r="D200" t="s">
        <v>1209</v>
      </c>
      <c r="E200" t="s">
        <v>723</v>
      </c>
      <c r="F200" t="s">
        <v>724</v>
      </c>
      <c r="G200" t="s">
        <v>23</v>
      </c>
      <c r="H200" t="s">
        <v>32</v>
      </c>
    </row>
    <row r="201" spans="1:8" x14ac:dyDescent="0.35">
      <c r="A201">
        <v>199</v>
      </c>
      <c r="B201" t="s">
        <v>278</v>
      </c>
      <c r="D201" t="s">
        <v>1211</v>
      </c>
      <c r="E201" t="s">
        <v>728</v>
      </c>
      <c r="F201" t="s">
        <v>729</v>
      </c>
      <c r="G201" t="s">
        <v>16</v>
      </c>
      <c r="H201" t="s">
        <v>32</v>
      </c>
    </row>
    <row r="202" spans="1:8" x14ac:dyDescent="0.35">
      <c r="A202">
        <v>200</v>
      </c>
      <c r="B202" t="s">
        <v>178</v>
      </c>
      <c r="C202" t="s">
        <v>743</v>
      </c>
      <c r="D202" t="s">
        <v>1218</v>
      </c>
      <c r="E202" t="s">
        <v>736</v>
      </c>
      <c r="F202" t="s">
        <v>744</v>
      </c>
      <c r="G202" t="s">
        <v>23</v>
      </c>
      <c r="H202" t="s">
        <v>32</v>
      </c>
    </row>
    <row r="203" spans="1:8" x14ac:dyDescent="0.35">
      <c r="A203">
        <v>201</v>
      </c>
      <c r="B203" t="s">
        <v>199</v>
      </c>
      <c r="C203" t="s">
        <v>741</v>
      </c>
      <c r="D203" t="s">
        <v>1217</v>
      </c>
      <c r="E203" t="s">
        <v>736</v>
      </c>
      <c r="F203" t="s">
        <v>742</v>
      </c>
      <c r="G203" t="s">
        <v>23</v>
      </c>
      <c r="H203" t="s">
        <v>32</v>
      </c>
    </row>
    <row r="204" spans="1:8" x14ac:dyDescent="0.35">
      <c r="A204">
        <v>202</v>
      </c>
      <c r="B204" t="s">
        <v>125</v>
      </c>
      <c r="C204" t="s">
        <v>735</v>
      </c>
      <c r="D204" t="s">
        <v>1215</v>
      </c>
      <c r="E204" t="s">
        <v>736</v>
      </c>
      <c r="F204" t="s">
        <v>737</v>
      </c>
      <c r="G204" t="s">
        <v>23</v>
      </c>
      <c r="H204" t="s">
        <v>32</v>
      </c>
    </row>
    <row r="205" spans="1:8" x14ac:dyDescent="0.35">
      <c r="A205">
        <v>203</v>
      </c>
      <c r="B205" t="s">
        <v>125</v>
      </c>
      <c r="C205" t="s">
        <v>753</v>
      </c>
      <c r="D205" t="s">
        <v>1222</v>
      </c>
      <c r="E205" t="s">
        <v>751</v>
      </c>
      <c r="F205" t="s">
        <v>754</v>
      </c>
      <c r="G205" t="s">
        <v>23</v>
      </c>
      <c r="H205" t="s">
        <v>32</v>
      </c>
    </row>
    <row r="206" spans="1:8" x14ac:dyDescent="0.35">
      <c r="A206">
        <v>204</v>
      </c>
      <c r="B206" t="s">
        <v>125</v>
      </c>
      <c r="C206" t="s">
        <v>750</v>
      </c>
      <c r="D206" t="s">
        <v>1221</v>
      </c>
      <c r="E206" t="s">
        <v>751</v>
      </c>
      <c r="F206" t="s">
        <v>752</v>
      </c>
      <c r="G206" t="s">
        <v>23</v>
      </c>
      <c r="H206" t="s">
        <v>32</v>
      </c>
    </row>
    <row r="207" spans="1:8" x14ac:dyDescent="0.35">
      <c r="A207">
        <v>205</v>
      </c>
      <c r="B207" t="s">
        <v>199</v>
      </c>
      <c r="C207" t="s">
        <v>780</v>
      </c>
      <c r="D207" t="s">
        <v>1232</v>
      </c>
      <c r="E207" t="s">
        <v>781</v>
      </c>
      <c r="F207" t="s">
        <v>782</v>
      </c>
      <c r="G207" t="s">
        <v>23</v>
      </c>
      <c r="H207" t="s">
        <v>32</v>
      </c>
    </row>
    <row r="208" spans="1:8" x14ac:dyDescent="0.35">
      <c r="A208">
        <v>206</v>
      </c>
      <c r="B208" t="s">
        <v>199</v>
      </c>
      <c r="C208" t="s">
        <v>789</v>
      </c>
      <c r="D208" t="s">
        <v>1235</v>
      </c>
      <c r="E208" t="s">
        <v>790</v>
      </c>
      <c r="F208" t="s">
        <v>790</v>
      </c>
      <c r="G208" t="s">
        <v>23</v>
      </c>
    </row>
    <row r="209" spans="1:8" x14ac:dyDescent="0.35">
      <c r="A209">
        <v>207</v>
      </c>
      <c r="B209" t="s">
        <v>136</v>
      </c>
      <c r="D209" t="s">
        <v>1239</v>
      </c>
      <c r="E209" t="s">
        <v>138</v>
      </c>
      <c r="G209" t="s">
        <v>23</v>
      </c>
      <c r="H209" t="s">
        <v>32</v>
      </c>
    </row>
    <row r="210" spans="1:8" x14ac:dyDescent="0.35">
      <c r="A210">
        <v>208</v>
      </c>
      <c r="B210" t="s">
        <v>125</v>
      </c>
      <c r="C210" t="s">
        <v>947</v>
      </c>
      <c r="D210" t="s">
        <v>1299</v>
      </c>
      <c r="E210" t="s">
        <v>948</v>
      </c>
      <c r="F210" t="s">
        <v>948</v>
      </c>
      <c r="G210" t="s">
        <v>23</v>
      </c>
      <c r="H210" t="s">
        <v>32</v>
      </c>
    </row>
    <row r="211" spans="1:8" x14ac:dyDescent="0.35">
      <c r="A211">
        <v>209</v>
      </c>
      <c r="B211" t="s">
        <v>136</v>
      </c>
      <c r="D211" t="s">
        <v>1246</v>
      </c>
      <c r="E211" t="s">
        <v>814</v>
      </c>
      <c r="G211" t="s">
        <v>23</v>
      </c>
      <c r="H211" t="s">
        <v>32</v>
      </c>
    </row>
    <row r="212" spans="1:8" x14ac:dyDescent="0.35">
      <c r="A212">
        <v>210</v>
      </c>
      <c r="B212" t="s">
        <v>178</v>
      </c>
      <c r="C212" t="s">
        <v>823</v>
      </c>
      <c r="D212" t="s">
        <v>1250</v>
      </c>
      <c r="E212" t="s">
        <v>824</v>
      </c>
      <c r="F212" t="s">
        <v>825</v>
      </c>
      <c r="G212" t="s">
        <v>23</v>
      </c>
      <c r="H212" t="s">
        <v>32</v>
      </c>
    </row>
    <row r="213" spans="1:8" x14ac:dyDescent="0.35">
      <c r="A213">
        <v>211</v>
      </c>
      <c r="B213" t="s">
        <v>247</v>
      </c>
      <c r="D213" t="s">
        <v>1266</v>
      </c>
      <c r="E213" t="s">
        <v>863</v>
      </c>
      <c r="F213" t="s">
        <v>863</v>
      </c>
      <c r="G213" t="s">
        <v>16</v>
      </c>
      <c r="H213" t="s">
        <v>32</v>
      </c>
    </row>
    <row r="214" spans="1:8" x14ac:dyDescent="0.35">
      <c r="A214">
        <v>212</v>
      </c>
      <c r="B214" t="s">
        <v>136</v>
      </c>
      <c r="C214" t="s">
        <v>888</v>
      </c>
      <c r="D214" t="s">
        <v>1275</v>
      </c>
      <c r="E214" t="s">
        <v>889</v>
      </c>
      <c r="F214" t="s">
        <v>890</v>
      </c>
      <c r="G214" t="s">
        <v>23</v>
      </c>
      <c r="H214" t="s">
        <v>32</v>
      </c>
    </row>
    <row r="215" spans="1:8" x14ac:dyDescent="0.35">
      <c r="A215">
        <v>213</v>
      </c>
      <c r="B215" t="s">
        <v>68</v>
      </c>
      <c r="C215" t="s">
        <v>69</v>
      </c>
      <c r="D215" t="s">
        <v>972</v>
      </c>
      <c r="E215" t="s">
        <v>70</v>
      </c>
      <c r="F215" t="s">
        <v>71</v>
      </c>
      <c r="G215" t="s">
        <v>23</v>
      </c>
      <c r="H215" t="s">
        <v>54</v>
      </c>
    </row>
    <row r="216" spans="1:8" x14ac:dyDescent="0.35">
      <c r="A216">
        <v>214</v>
      </c>
      <c r="B216" t="s">
        <v>157</v>
      </c>
      <c r="C216" t="s">
        <v>484</v>
      </c>
      <c r="D216" t="s">
        <v>1113</v>
      </c>
      <c r="E216" t="s">
        <v>485</v>
      </c>
      <c r="F216" t="s">
        <v>486</v>
      </c>
      <c r="G216" t="s">
        <v>23</v>
      </c>
      <c r="H216" t="s">
        <v>32</v>
      </c>
    </row>
    <row r="217" spans="1:8" x14ac:dyDescent="0.35">
      <c r="A217">
        <v>215</v>
      </c>
      <c r="B217" t="s">
        <v>149</v>
      </c>
      <c r="C217" t="s">
        <v>487</v>
      </c>
      <c r="D217" t="s">
        <v>1114</v>
      </c>
      <c r="E217" t="s">
        <v>488</v>
      </c>
      <c r="F217" t="s">
        <v>489</v>
      </c>
      <c r="G217" t="s">
        <v>23</v>
      </c>
      <c r="H217" t="s">
        <v>32</v>
      </c>
    </row>
    <row r="218" spans="1:8" x14ac:dyDescent="0.35">
      <c r="A218">
        <v>216</v>
      </c>
      <c r="B218" t="s">
        <v>141</v>
      </c>
      <c r="C218" t="s">
        <v>506</v>
      </c>
      <c r="D218" t="s">
        <v>1121</v>
      </c>
      <c r="E218" t="s">
        <v>507</v>
      </c>
      <c r="F218" t="s">
        <v>508</v>
      </c>
      <c r="G218" t="s">
        <v>23</v>
      </c>
      <c r="H218" t="s">
        <v>32</v>
      </c>
    </row>
    <row r="219" spans="1:8" x14ac:dyDescent="0.35">
      <c r="A219">
        <v>217</v>
      </c>
      <c r="B219" t="s">
        <v>92</v>
      </c>
      <c r="C219" t="s">
        <v>273</v>
      </c>
      <c r="D219" t="s">
        <v>1034</v>
      </c>
      <c r="E219" t="s">
        <v>274</v>
      </c>
      <c r="F219" t="s">
        <v>275</v>
      </c>
      <c r="G219" t="s">
        <v>23</v>
      </c>
      <c r="H219" t="s">
        <v>32</v>
      </c>
    </row>
    <row r="220" spans="1:8" x14ac:dyDescent="0.35">
      <c r="A220">
        <v>218</v>
      </c>
      <c r="B220" t="s">
        <v>116</v>
      </c>
      <c r="C220" t="s">
        <v>493</v>
      </c>
      <c r="D220" t="s">
        <v>1116</v>
      </c>
      <c r="E220" t="s">
        <v>494</v>
      </c>
      <c r="F220" t="s">
        <v>495</v>
      </c>
      <c r="G220" t="s">
        <v>23</v>
      </c>
      <c r="H220" t="s">
        <v>32</v>
      </c>
    </row>
    <row r="221" spans="1:8" x14ac:dyDescent="0.35">
      <c r="A221">
        <v>219</v>
      </c>
      <c r="B221" t="s">
        <v>209</v>
      </c>
      <c r="C221" t="s">
        <v>496</v>
      </c>
      <c r="D221" t="s">
        <v>1117</v>
      </c>
      <c r="E221" t="s">
        <v>497</v>
      </c>
      <c r="F221" t="s">
        <v>498</v>
      </c>
      <c r="G221" t="s">
        <v>23</v>
      </c>
      <c r="H221" t="s">
        <v>32</v>
      </c>
    </row>
    <row r="222" spans="1:8" x14ac:dyDescent="0.35">
      <c r="A222">
        <v>220</v>
      </c>
      <c r="B222" t="s">
        <v>116</v>
      </c>
      <c r="C222" t="s">
        <v>244</v>
      </c>
      <c r="D222" t="s">
        <v>1025</v>
      </c>
      <c r="E222" t="s">
        <v>245</v>
      </c>
      <c r="F222" t="s">
        <v>246</v>
      </c>
      <c r="G222" t="s">
        <v>23</v>
      </c>
      <c r="H222" t="s">
        <v>32</v>
      </c>
    </row>
    <row r="223" spans="1:8" x14ac:dyDescent="0.35">
      <c r="A223">
        <v>221</v>
      </c>
      <c r="B223" t="s">
        <v>116</v>
      </c>
      <c r="D223" t="s">
        <v>1118</v>
      </c>
      <c r="E223" t="s">
        <v>499</v>
      </c>
      <c r="G223" t="s">
        <v>16</v>
      </c>
      <c r="H223" t="s">
        <v>32</v>
      </c>
    </row>
    <row r="224" spans="1:8" x14ac:dyDescent="0.35">
      <c r="A224">
        <v>222</v>
      </c>
      <c r="B224" t="s">
        <v>116</v>
      </c>
      <c r="C224" t="s">
        <v>534</v>
      </c>
      <c r="D224" t="s">
        <v>1133</v>
      </c>
      <c r="E224" t="s">
        <v>535</v>
      </c>
      <c r="F224" t="s">
        <v>536</v>
      </c>
      <c r="G224" t="s">
        <v>23</v>
      </c>
      <c r="H224" t="s">
        <v>32</v>
      </c>
    </row>
    <row r="225" spans="1:8" x14ac:dyDescent="0.35">
      <c r="A225">
        <v>223</v>
      </c>
      <c r="B225" t="s">
        <v>116</v>
      </c>
      <c r="C225" t="s">
        <v>578</v>
      </c>
      <c r="D225" t="s">
        <v>1150</v>
      </c>
      <c r="E225" t="s">
        <v>579</v>
      </c>
      <c r="F225" t="s">
        <v>580</v>
      </c>
      <c r="G225" t="s">
        <v>23</v>
      </c>
      <c r="H225" t="s">
        <v>32</v>
      </c>
    </row>
    <row r="226" spans="1:8" x14ac:dyDescent="0.35">
      <c r="A226">
        <v>224</v>
      </c>
      <c r="B226" t="s">
        <v>55</v>
      </c>
      <c r="D226" t="s">
        <v>968</v>
      </c>
      <c r="E226" t="s">
        <v>56</v>
      </c>
      <c r="G226" t="s">
        <v>31</v>
      </c>
      <c r="H226" t="s">
        <v>32</v>
      </c>
    </row>
    <row r="227" spans="1:8" x14ac:dyDescent="0.35">
      <c r="A227">
        <v>225</v>
      </c>
      <c r="B227" t="s">
        <v>116</v>
      </c>
      <c r="C227" t="s">
        <v>917</v>
      </c>
      <c r="D227" t="s">
        <v>1286</v>
      </c>
      <c r="E227" t="s">
        <v>918</v>
      </c>
      <c r="F227" t="s">
        <v>919</v>
      </c>
      <c r="G227" t="s">
        <v>23</v>
      </c>
      <c r="H227" t="s">
        <v>32</v>
      </c>
    </row>
    <row r="228" spans="1:8" x14ac:dyDescent="0.35">
      <c r="A228">
        <v>226</v>
      </c>
      <c r="B228" t="s">
        <v>209</v>
      </c>
      <c r="C228" t="s">
        <v>600</v>
      </c>
      <c r="D228" t="s">
        <v>1159</v>
      </c>
      <c r="E228" t="s">
        <v>601</v>
      </c>
      <c r="F228" t="s">
        <v>602</v>
      </c>
      <c r="G228" t="s">
        <v>23</v>
      </c>
      <c r="H228" t="s">
        <v>32</v>
      </c>
    </row>
    <row r="229" spans="1:8" x14ac:dyDescent="0.35">
      <c r="A229">
        <v>227</v>
      </c>
      <c r="B229" t="s">
        <v>64</v>
      </c>
      <c r="C229" t="s">
        <v>65</v>
      </c>
      <c r="D229" t="s">
        <v>971</v>
      </c>
      <c r="E229" t="s">
        <v>66</v>
      </c>
      <c r="F229" t="s">
        <v>67</v>
      </c>
      <c r="G229" t="s">
        <v>23</v>
      </c>
      <c r="H229" t="s">
        <v>19</v>
      </c>
    </row>
    <row r="230" spans="1:8" x14ac:dyDescent="0.35">
      <c r="A230">
        <v>228</v>
      </c>
      <c r="B230" t="s">
        <v>229</v>
      </c>
      <c r="C230" t="s">
        <v>581</v>
      </c>
      <c r="D230" t="s">
        <v>1151</v>
      </c>
      <c r="E230" t="s">
        <v>582</v>
      </c>
      <c r="F230" t="s">
        <v>583</v>
      </c>
      <c r="G230" t="s">
        <v>23</v>
      </c>
      <c r="H230" t="s">
        <v>39</v>
      </c>
    </row>
    <row r="231" spans="1:8" x14ac:dyDescent="0.35">
      <c r="A231">
        <v>229</v>
      </c>
      <c r="B231" t="s">
        <v>145</v>
      </c>
      <c r="C231" t="s">
        <v>512</v>
      </c>
      <c r="D231" t="s">
        <v>1123</v>
      </c>
      <c r="E231" t="s">
        <v>513</v>
      </c>
      <c r="F231" t="s">
        <v>514</v>
      </c>
      <c r="G231" t="s">
        <v>23</v>
      </c>
      <c r="H231" t="s">
        <v>32</v>
      </c>
    </row>
    <row r="232" spans="1:8" x14ac:dyDescent="0.35">
      <c r="A232">
        <v>230</v>
      </c>
      <c r="B232" t="s">
        <v>309</v>
      </c>
      <c r="D232" t="s">
        <v>1088</v>
      </c>
      <c r="E232" t="s">
        <v>419</v>
      </c>
      <c r="F232" t="s">
        <v>420</v>
      </c>
      <c r="G232" t="s">
        <v>16</v>
      </c>
      <c r="H232" t="s">
        <v>32</v>
      </c>
    </row>
    <row r="233" spans="1:8" x14ac:dyDescent="0.35">
      <c r="A233">
        <v>231</v>
      </c>
      <c r="B233" t="s">
        <v>309</v>
      </c>
      <c r="C233" t="s">
        <v>540</v>
      </c>
      <c r="D233" t="s">
        <v>1135</v>
      </c>
      <c r="E233" t="s">
        <v>541</v>
      </c>
      <c r="F233" t="s">
        <v>542</v>
      </c>
      <c r="G233" t="s">
        <v>23</v>
      </c>
      <c r="H233" t="s">
        <v>32</v>
      </c>
    </row>
    <row r="234" spans="1:8" x14ac:dyDescent="0.35">
      <c r="A234">
        <v>232</v>
      </c>
      <c r="B234" t="s">
        <v>247</v>
      </c>
      <c r="C234" t="s">
        <v>381</v>
      </c>
      <c r="D234" t="s">
        <v>1073</v>
      </c>
      <c r="E234" t="s">
        <v>382</v>
      </c>
      <c r="F234" t="s">
        <v>383</v>
      </c>
      <c r="G234" t="s">
        <v>23</v>
      </c>
      <c r="H234" t="s">
        <v>32</v>
      </c>
    </row>
    <row r="235" spans="1:8" x14ac:dyDescent="0.35">
      <c r="A235">
        <v>233</v>
      </c>
      <c r="B235" t="s">
        <v>264</v>
      </c>
      <c r="C235" t="s">
        <v>509</v>
      </c>
      <c r="D235" t="s">
        <v>1122</v>
      </c>
      <c r="E235" t="s">
        <v>510</v>
      </c>
      <c r="F235" t="s">
        <v>511</v>
      </c>
      <c r="G235" t="s">
        <v>23</v>
      </c>
      <c r="H235" t="s">
        <v>32</v>
      </c>
    </row>
    <row r="236" spans="1:8" x14ac:dyDescent="0.35">
      <c r="A236">
        <v>234</v>
      </c>
      <c r="B236" t="s">
        <v>112</v>
      </c>
      <c r="D236" t="s">
        <v>1060</v>
      </c>
      <c r="E236" t="s">
        <v>347</v>
      </c>
      <c r="G236" t="s">
        <v>16</v>
      </c>
      <c r="H236" t="s">
        <v>32</v>
      </c>
    </row>
    <row r="237" spans="1:8" x14ac:dyDescent="0.35">
      <c r="A237">
        <v>235</v>
      </c>
      <c r="B237" t="s">
        <v>42</v>
      </c>
      <c r="D237" t="s">
        <v>963</v>
      </c>
      <c r="E237" t="s">
        <v>43</v>
      </c>
      <c r="G237" t="s">
        <v>31</v>
      </c>
      <c r="H237" t="s">
        <v>32</v>
      </c>
    </row>
    <row r="238" spans="1:8" x14ac:dyDescent="0.35">
      <c r="A238">
        <v>236</v>
      </c>
      <c r="B238" t="s">
        <v>229</v>
      </c>
      <c r="C238" t="s">
        <v>531</v>
      </c>
      <c r="D238" t="s">
        <v>1131</v>
      </c>
      <c r="E238" t="s">
        <v>532</v>
      </c>
      <c r="F238" t="s">
        <v>532</v>
      </c>
      <c r="G238" t="s">
        <v>23</v>
      </c>
    </row>
    <row r="239" spans="1:8" x14ac:dyDescent="0.35">
      <c r="A239">
        <v>237</v>
      </c>
      <c r="B239" t="s">
        <v>141</v>
      </c>
      <c r="C239" t="s">
        <v>747</v>
      </c>
      <c r="D239" t="s">
        <v>1220</v>
      </c>
      <c r="E239" t="s">
        <v>748</v>
      </c>
      <c r="F239" t="s">
        <v>749</v>
      </c>
      <c r="G239" t="s">
        <v>23</v>
      </c>
      <c r="H239" t="s">
        <v>32</v>
      </c>
    </row>
    <row r="240" spans="1:8" x14ac:dyDescent="0.35">
      <c r="A240">
        <v>238</v>
      </c>
      <c r="B240" t="s">
        <v>229</v>
      </c>
      <c r="C240" t="s">
        <v>758</v>
      </c>
      <c r="D240" t="s">
        <v>1224</v>
      </c>
      <c r="E240" t="s">
        <v>759</v>
      </c>
      <c r="F240" t="s">
        <v>760</v>
      </c>
      <c r="G240" t="s">
        <v>23</v>
      </c>
      <c r="H240" t="s">
        <v>39</v>
      </c>
    </row>
    <row r="241" spans="1:8" x14ac:dyDescent="0.35">
      <c r="A241">
        <v>239</v>
      </c>
      <c r="B241" t="s">
        <v>85</v>
      </c>
      <c r="D241" t="s">
        <v>978</v>
      </c>
      <c r="E241" t="s">
        <v>86</v>
      </c>
      <c r="F241" t="s">
        <v>87</v>
      </c>
      <c r="G241" t="s">
        <v>16</v>
      </c>
      <c r="H241" t="s">
        <v>54</v>
      </c>
    </row>
    <row r="242" spans="1:8" x14ac:dyDescent="0.35">
      <c r="A242">
        <v>240</v>
      </c>
      <c r="B242" t="s">
        <v>112</v>
      </c>
      <c r="C242" t="s">
        <v>543</v>
      </c>
      <c r="D242" t="s">
        <v>1136</v>
      </c>
      <c r="E242" t="s">
        <v>544</v>
      </c>
      <c r="F242" t="s">
        <v>544</v>
      </c>
      <c r="G242" t="s">
        <v>23</v>
      </c>
    </row>
    <row r="243" spans="1:8" x14ac:dyDescent="0.35">
      <c r="A243">
        <v>241</v>
      </c>
      <c r="B243" t="s">
        <v>157</v>
      </c>
      <c r="C243" t="s">
        <v>548</v>
      </c>
      <c r="D243" t="s">
        <v>1138</v>
      </c>
      <c r="E243" t="s">
        <v>549</v>
      </c>
      <c r="F243" t="s">
        <v>549</v>
      </c>
      <c r="G243" t="s">
        <v>23</v>
      </c>
      <c r="H243" t="s">
        <v>32</v>
      </c>
    </row>
    <row r="244" spans="1:8" x14ac:dyDescent="0.35">
      <c r="A244">
        <v>242</v>
      </c>
      <c r="B244" t="s">
        <v>300</v>
      </c>
      <c r="D244" t="s">
        <v>1132</v>
      </c>
      <c r="E244" t="s">
        <v>533</v>
      </c>
      <c r="G244" t="s">
        <v>16</v>
      </c>
      <c r="H244" t="s">
        <v>32</v>
      </c>
    </row>
    <row r="245" spans="1:8" x14ac:dyDescent="0.35">
      <c r="A245">
        <v>243</v>
      </c>
      <c r="B245" t="s">
        <v>240</v>
      </c>
      <c r="C245" t="s">
        <v>241</v>
      </c>
      <c r="D245" t="s">
        <v>1024</v>
      </c>
      <c r="E245" t="s">
        <v>242</v>
      </c>
      <c r="F245" t="s">
        <v>242</v>
      </c>
      <c r="G245" t="s">
        <v>23</v>
      </c>
      <c r="H245" t="s">
        <v>32</v>
      </c>
    </row>
    <row r="246" spans="1:8" x14ac:dyDescent="0.35">
      <c r="A246">
        <v>244</v>
      </c>
      <c r="B246" t="s">
        <v>240</v>
      </c>
      <c r="C246" t="s">
        <v>467</v>
      </c>
      <c r="D246" t="s">
        <v>1106</v>
      </c>
      <c r="E246" t="s">
        <v>468</v>
      </c>
      <c r="F246" t="s">
        <v>468</v>
      </c>
      <c r="G246" t="s">
        <v>23</v>
      </c>
    </row>
    <row r="247" spans="1:8" x14ac:dyDescent="0.35">
      <c r="A247">
        <v>245</v>
      </c>
      <c r="B247" t="s">
        <v>50</v>
      </c>
      <c r="D247" t="s">
        <v>966</v>
      </c>
      <c r="E247" t="s">
        <v>51</v>
      </c>
      <c r="G247" t="s">
        <v>31</v>
      </c>
      <c r="H247" t="s">
        <v>32</v>
      </c>
    </row>
    <row r="248" spans="1:8" x14ac:dyDescent="0.35">
      <c r="A248">
        <v>246</v>
      </c>
      <c r="B248" t="s">
        <v>240</v>
      </c>
      <c r="D248" t="s">
        <v>1142</v>
      </c>
      <c r="E248" t="s">
        <v>243</v>
      </c>
      <c r="G248" t="s">
        <v>16</v>
      </c>
      <c r="H248" t="s">
        <v>32</v>
      </c>
    </row>
    <row r="249" spans="1:8" x14ac:dyDescent="0.35">
      <c r="A249">
        <v>247</v>
      </c>
      <c r="B249" t="s">
        <v>240</v>
      </c>
      <c r="C249" t="s">
        <v>608</v>
      </c>
      <c r="D249" t="s">
        <v>1162</v>
      </c>
      <c r="E249" t="s">
        <v>609</v>
      </c>
      <c r="F249" t="s">
        <v>609</v>
      </c>
      <c r="G249" t="s">
        <v>23</v>
      </c>
      <c r="H249" t="s">
        <v>32</v>
      </c>
    </row>
    <row r="250" spans="1:8" x14ac:dyDescent="0.35">
      <c r="A250">
        <v>248</v>
      </c>
      <c r="B250" t="s">
        <v>351</v>
      </c>
      <c r="C250" t="s">
        <v>352</v>
      </c>
      <c r="D250" t="s">
        <v>1062</v>
      </c>
      <c r="E250" t="s">
        <v>353</v>
      </c>
      <c r="F250" t="s">
        <v>354</v>
      </c>
      <c r="G250" t="s">
        <v>23</v>
      </c>
      <c r="H250" t="s">
        <v>32</v>
      </c>
    </row>
    <row r="251" spans="1:8" x14ac:dyDescent="0.35">
      <c r="A251">
        <v>249</v>
      </c>
      <c r="B251" t="s">
        <v>557</v>
      </c>
      <c r="C251" t="s">
        <v>558</v>
      </c>
      <c r="D251" t="s">
        <v>1143</v>
      </c>
      <c r="E251" t="s">
        <v>559</v>
      </c>
      <c r="F251" t="s">
        <v>560</v>
      </c>
      <c r="G251" t="s">
        <v>23</v>
      </c>
      <c r="H251" t="s">
        <v>32</v>
      </c>
    </row>
    <row r="252" spans="1:8" x14ac:dyDescent="0.35">
      <c r="A252">
        <v>250</v>
      </c>
      <c r="B252" t="s">
        <v>68</v>
      </c>
      <c r="D252" t="s">
        <v>979</v>
      </c>
      <c r="E252" t="s">
        <v>88</v>
      </c>
      <c r="F252" t="s">
        <v>89</v>
      </c>
      <c r="G252" t="s">
        <v>16</v>
      </c>
      <c r="H252" t="s">
        <v>54</v>
      </c>
    </row>
    <row r="253" spans="1:8" x14ac:dyDescent="0.35">
      <c r="A253">
        <v>251</v>
      </c>
      <c r="B253" t="s">
        <v>264</v>
      </c>
      <c r="D253" t="s">
        <v>1031</v>
      </c>
      <c r="E253" t="s">
        <v>265</v>
      </c>
      <c r="F253" t="s">
        <v>266</v>
      </c>
      <c r="G253" t="s">
        <v>16</v>
      </c>
      <c r="H253" t="s">
        <v>32</v>
      </c>
    </row>
    <row r="254" spans="1:8" x14ac:dyDescent="0.35">
      <c r="A254">
        <v>252</v>
      </c>
      <c r="B254" t="s">
        <v>172</v>
      </c>
      <c r="C254" t="s">
        <v>857</v>
      </c>
      <c r="D254" t="s">
        <v>1264</v>
      </c>
      <c r="E254" t="s">
        <v>858</v>
      </c>
      <c r="F254" t="s">
        <v>859</v>
      </c>
      <c r="G254" t="s">
        <v>23</v>
      </c>
      <c r="H254" t="s">
        <v>32</v>
      </c>
    </row>
    <row r="255" spans="1:8" x14ac:dyDescent="0.35">
      <c r="A255">
        <v>253</v>
      </c>
      <c r="B255" t="s">
        <v>157</v>
      </c>
      <c r="C255" t="s">
        <v>254</v>
      </c>
      <c r="D255" t="s">
        <v>1028</v>
      </c>
      <c r="E255" t="s">
        <v>255</v>
      </c>
      <c r="F255" t="s">
        <v>256</v>
      </c>
      <c r="G255" t="s">
        <v>23</v>
      </c>
    </row>
    <row r="256" spans="1:8" x14ac:dyDescent="0.35">
      <c r="A256">
        <v>254</v>
      </c>
      <c r="B256" t="s">
        <v>157</v>
      </c>
      <c r="C256" t="s">
        <v>564</v>
      </c>
      <c r="D256" t="s">
        <v>1145</v>
      </c>
      <c r="E256" t="s">
        <v>565</v>
      </c>
      <c r="F256" t="s">
        <v>257</v>
      </c>
      <c r="G256" t="s">
        <v>23</v>
      </c>
      <c r="H256" t="s">
        <v>32</v>
      </c>
    </row>
    <row r="257" spans="1:8" x14ac:dyDescent="0.35">
      <c r="A257">
        <v>255</v>
      </c>
      <c r="B257" t="s">
        <v>26</v>
      </c>
      <c r="C257" t="s">
        <v>550</v>
      </c>
      <c r="D257" t="s">
        <v>1139</v>
      </c>
      <c r="E257" t="s">
        <v>551</v>
      </c>
      <c r="F257" t="s">
        <v>552</v>
      </c>
      <c r="G257" t="s">
        <v>23</v>
      </c>
      <c r="H257" t="s">
        <v>19</v>
      </c>
    </row>
    <row r="258" spans="1:8" x14ac:dyDescent="0.35">
      <c r="A258">
        <v>256</v>
      </c>
      <c r="B258" t="s">
        <v>168</v>
      </c>
      <c r="D258" t="s">
        <v>1047</v>
      </c>
      <c r="E258" t="s">
        <v>313</v>
      </c>
      <c r="G258" t="s">
        <v>16</v>
      </c>
      <c r="H258" t="s">
        <v>32</v>
      </c>
    </row>
    <row r="259" spans="1:8" x14ac:dyDescent="0.35">
      <c r="A259">
        <v>257</v>
      </c>
      <c r="B259" t="s">
        <v>153</v>
      </c>
      <c r="C259" t="s">
        <v>569</v>
      </c>
      <c r="D259" t="s">
        <v>1147</v>
      </c>
      <c r="E259" t="s">
        <v>570</v>
      </c>
      <c r="F259" t="s">
        <v>571</v>
      </c>
      <c r="G259" t="s">
        <v>23</v>
      </c>
      <c r="H259" t="s">
        <v>32</v>
      </c>
    </row>
    <row r="260" spans="1:8" x14ac:dyDescent="0.35">
      <c r="A260">
        <v>258</v>
      </c>
      <c r="B260" t="s">
        <v>229</v>
      </c>
      <c r="C260" t="s">
        <v>473</v>
      </c>
      <c r="D260" t="s">
        <v>1109</v>
      </c>
      <c r="E260" t="s">
        <v>474</v>
      </c>
      <c r="F260" t="s">
        <v>475</v>
      </c>
      <c r="G260" t="s">
        <v>23</v>
      </c>
      <c r="H260" t="s">
        <v>39</v>
      </c>
    </row>
    <row r="261" spans="1:8" x14ac:dyDescent="0.35">
      <c r="A261">
        <v>259</v>
      </c>
      <c r="B261" t="s">
        <v>229</v>
      </c>
      <c r="C261" t="s">
        <v>572</v>
      </c>
      <c r="D261" t="s">
        <v>1148</v>
      </c>
      <c r="E261" t="s">
        <v>573</v>
      </c>
      <c r="F261" t="s">
        <v>574</v>
      </c>
      <c r="G261" t="s">
        <v>23</v>
      </c>
      <c r="H261" t="s">
        <v>39</v>
      </c>
    </row>
    <row r="262" spans="1:8" x14ac:dyDescent="0.35">
      <c r="A262">
        <v>260</v>
      </c>
      <c r="B262" t="s">
        <v>322</v>
      </c>
      <c r="C262" t="s">
        <v>575</v>
      </c>
      <c r="D262" t="s">
        <v>1149</v>
      </c>
      <c r="E262" t="s">
        <v>576</v>
      </c>
      <c r="F262" t="s">
        <v>577</v>
      </c>
      <c r="G262" t="s">
        <v>23</v>
      </c>
      <c r="H262" t="s">
        <v>32</v>
      </c>
    </row>
    <row r="263" spans="1:8" x14ac:dyDescent="0.35">
      <c r="A263">
        <v>261</v>
      </c>
      <c r="B263" t="s">
        <v>141</v>
      </c>
      <c r="D263" t="s">
        <v>1155</v>
      </c>
      <c r="E263" t="s">
        <v>594</v>
      </c>
      <c r="F263" t="s">
        <v>595</v>
      </c>
      <c r="G263" t="s">
        <v>16</v>
      </c>
      <c r="H263" t="s">
        <v>32</v>
      </c>
    </row>
    <row r="264" spans="1:8" x14ac:dyDescent="0.35">
      <c r="A264">
        <v>262</v>
      </c>
      <c r="B264" t="s">
        <v>92</v>
      </c>
      <c r="D264" t="s">
        <v>1180</v>
      </c>
      <c r="E264" t="s">
        <v>650</v>
      </c>
      <c r="G264" t="s">
        <v>16</v>
      </c>
      <c r="H264" t="s">
        <v>32</v>
      </c>
    </row>
    <row r="265" spans="1:8" x14ac:dyDescent="0.35">
      <c r="A265">
        <v>263</v>
      </c>
      <c r="B265" t="s">
        <v>297</v>
      </c>
      <c r="C265" t="s">
        <v>591</v>
      </c>
      <c r="D265" t="s">
        <v>1154</v>
      </c>
      <c r="E265" t="s">
        <v>592</v>
      </c>
      <c r="F265" t="s">
        <v>593</v>
      </c>
      <c r="G265" t="s">
        <v>23</v>
      </c>
      <c r="H265" t="s">
        <v>32</v>
      </c>
    </row>
    <row r="266" spans="1:8" x14ac:dyDescent="0.35">
      <c r="A266">
        <v>264</v>
      </c>
      <c r="B266" t="s">
        <v>617</v>
      </c>
      <c r="D266" t="s">
        <v>1167</v>
      </c>
      <c r="E266" t="s">
        <v>621</v>
      </c>
      <c r="F266" t="s">
        <v>622</v>
      </c>
      <c r="G266" t="s">
        <v>16</v>
      </c>
      <c r="H266" t="s">
        <v>32</v>
      </c>
    </row>
    <row r="267" spans="1:8" x14ac:dyDescent="0.35">
      <c r="A267">
        <v>265</v>
      </c>
      <c r="B267" t="s">
        <v>122</v>
      </c>
      <c r="C267" t="s">
        <v>716</v>
      </c>
      <c r="D267" t="s">
        <v>1207</v>
      </c>
      <c r="E267" t="s">
        <v>717</v>
      </c>
      <c r="F267" t="s">
        <v>718</v>
      </c>
      <c r="G267" t="s">
        <v>23</v>
      </c>
      <c r="H267" t="s">
        <v>32</v>
      </c>
    </row>
    <row r="268" spans="1:8" x14ac:dyDescent="0.35">
      <c r="A268">
        <v>266</v>
      </c>
      <c r="B268" t="s">
        <v>932</v>
      </c>
      <c r="D268" t="s">
        <v>1292</v>
      </c>
      <c r="E268" t="s">
        <v>933</v>
      </c>
      <c r="G268" t="s">
        <v>16</v>
      </c>
      <c r="H268" t="s">
        <v>39</v>
      </c>
    </row>
    <row r="269" spans="1:8" x14ac:dyDescent="0.35">
      <c r="A269">
        <v>267</v>
      </c>
      <c r="B269" t="s">
        <v>557</v>
      </c>
      <c r="C269" t="s">
        <v>611</v>
      </c>
      <c r="D269" t="s">
        <v>1164</v>
      </c>
      <c r="E269" t="s">
        <v>612</v>
      </c>
      <c r="F269" t="s">
        <v>613</v>
      </c>
      <c r="G269" t="s">
        <v>23</v>
      </c>
      <c r="H269" t="s">
        <v>32</v>
      </c>
    </row>
    <row r="270" spans="1:8" x14ac:dyDescent="0.35">
      <c r="A270">
        <v>268</v>
      </c>
      <c r="B270" t="s">
        <v>136</v>
      </c>
      <c r="C270" t="s">
        <v>606</v>
      </c>
      <c r="D270" t="s">
        <v>1161</v>
      </c>
      <c r="E270" t="s">
        <v>607</v>
      </c>
      <c r="F270" t="s">
        <v>607</v>
      </c>
      <c r="G270" t="s">
        <v>23</v>
      </c>
      <c r="H270" t="s">
        <v>32</v>
      </c>
    </row>
    <row r="271" spans="1:8" x14ac:dyDescent="0.35">
      <c r="A271">
        <v>269</v>
      </c>
      <c r="B271" t="s">
        <v>129</v>
      </c>
      <c r="C271" t="s">
        <v>614</v>
      </c>
      <c r="D271" t="s">
        <v>1165</v>
      </c>
      <c r="E271" t="s">
        <v>615</v>
      </c>
      <c r="F271" t="s">
        <v>616</v>
      </c>
      <c r="G271" t="s">
        <v>23</v>
      </c>
      <c r="H271" t="s">
        <v>32</v>
      </c>
    </row>
    <row r="272" spans="1:8" x14ac:dyDescent="0.35">
      <c r="A272">
        <v>270</v>
      </c>
      <c r="B272" t="s">
        <v>351</v>
      </c>
      <c r="C272" t="s">
        <v>725</v>
      </c>
      <c r="D272" t="s">
        <v>1210</v>
      </c>
      <c r="E272" t="s">
        <v>726</v>
      </c>
      <c r="F272" t="s">
        <v>727</v>
      </c>
      <c r="G272" t="s">
        <v>23</v>
      </c>
      <c r="H272" t="s">
        <v>32</v>
      </c>
    </row>
    <row r="273" spans="1:8" x14ac:dyDescent="0.35">
      <c r="A273">
        <v>271</v>
      </c>
      <c r="B273" t="s">
        <v>195</v>
      </c>
      <c r="C273" t="s">
        <v>366</v>
      </c>
      <c r="D273" t="s">
        <v>1068</v>
      </c>
      <c r="E273" t="s">
        <v>367</v>
      </c>
      <c r="F273" t="s">
        <v>368</v>
      </c>
      <c r="G273" t="s">
        <v>23</v>
      </c>
      <c r="H273" t="s">
        <v>32</v>
      </c>
    </row>
    <row r="274" spans="1:8" x14ac:dyDescent="0.35">
      <c r="A274">
        <v>272</v>
      </c>
      <c r="B274" t="s">
        <v>141</v>
      </c>
      <c r="C274" t="s">
        <v>664</v>
      </c>
      <c r="D274" t="s">
        <v>1188</v>
      </c>
      <c r="E274" t="s">
        <v>665</v>
      </c>
      <c r="F274" t="s">
        <v>666</v>
      </c>
      <c r="G274" t="s">
        <v>23</v>
      </c>
      <c r="H274" t="s">
        <v>32</v>
      </c>
    </row>
    <row r="275" spans="1:8" x14ac:dyDescent="0.35">
      <c r="A275">
        <v>273</v>
      </c>
      <c r="B275" t="s">
        <v>557</v>
      </c>
      <c r="D275" t="s">
        <v>1187</v>
      </c>
      <c r="E275" t="s">
        <v>663</v>
      </c>
      <c r="G275" t="s">
        <v>16</v>
      </c>
      <c r="H275" t="s">
        <v>32</v>
      </c>
    </row>
    <row r="276" spans="1:8" x14ac:dyDescent="0.35">
      <c r="A276">
        <v>274</v>
      </c>
      <c r="B276" t="s">
        <v>96</v>
      </c>
      <c r="C276" t="s">
        <v>673</v>
      </c>
      <c r="D276" t="s">
        <v>1192</v>
      </c>
      <c r="E276" t="s">
        <v>674</v>
      </c>
      <c r="F276" t="s">
        <v>675</v>
      </c>
      <c r="G276" t="s">
        <v>23</v>
      </c>
      <c r="H276" t="s">
        <v>32</v>
      </c>
    </row>
    <row r="277" spans="1:8" x14ac:dyDescent="0.35">
      <c r="A277">
        <v>275</v>
      </c>
      <c r="B277" t="s">
        <v>188</v>
      </c>
      <c r="C277" t="s">
        <v>676</v>
      </c>
      <c r="D277" t="s">
        <v>1193</v>
      </c>
      <c r="E277" t="s">
        <v>677</v>
      </c>
      <c r="F277" t="s">
        <v>678</v>
      </c>
      <c r="G277" t="s">
        <v>23</v>
      </c>
      <c r="H277" t="s">
        <v>32</v>
      </c>
    </row>
    <row r="278" spans="1:8" x14ac:dyDescent="0.35">
      <c r="A278">
        <v>276</v>
      </c>
      <c r="B278" t="s">
        <v>129</v>
      </c>
      <c r="D278" t="s">
        <v>1140</v>
      </c>
      <c r="E278" t="s">
        <v>553</v>
      </c>
      <c r="G278" t="s">
        <v>16</v>
      </c>
      <c r="H278" t="s">
        <v>32</v>
      </c>
    </row>
    <row r="279" spans="1:8" x14ac:dyDescent="0.35">
      <c r="A279">
        <v>277</v>
      </c>
      <c r="B279" t="s">
        <v>129</v>
      </c>
      <c r="C279" t="s">
        <v>688</v>
      </c>
      <c r="D279" t="s">
        <v>1197</v>
      </c>
      <c r="E279" t="s">
        <v>689</v>
      </c>
      <c r="F279" t="s">
        <v>690</v>
      </c>
      <c r="G279" t="s">
        <v>23</v>
      </c>
      <c r="H279" t="s">
        <v>32</v>
      </c>
    </row>
    <row r="280" spans="1:8" x14ac:dyDescent="0.35">
      <c r="A280">
        <v>278</v>
      </c>
      <c r="B280" t="s">
        <v>584</v>
      </c>
      <c r="D280" t="s">
        <v>1181</v>
      </c>
      <c r="E280" t="s">
        <v>651</v>
      </c>
      <c r="G280" t="s">
        <v>16</v>
      </c>
      <c r="H280" t="s">
        <v>32</v>
      </c>
    </row>
    <row r="281" spans="1:8" x14ac:dyDescent="0.35">
      <c r="A281">
        <v>279</v>
      </c>
      <c r="B281" t="s">
        <v>178</v>
      </c>
      <c r="C281" t="s">
        <v>603</v>
      </c>
      <c r="D281" t="s">
        <v>1160</v>
      </c>
      <c r="E281" t="s">
        <v>604</v>
      </c>
      <c r="F281" t="s">
        <v>605</v>
      </c>
      <c r="G281" t="s">
        <v>23</v>
      </c>
      <c r="H281" t="s">
        <v>32</v>
      </c>
    </row>
    <row r="282" spans="1:8" x14ac:dyDescent="0.35">
      <c r="A282">
        <v>280</v>
      </c>
      <c r="B282" t="s">
        <v>157</v>
      </c>
      <c r="C282" t="s">
        <v>691</v>
      </c>
      <c r="D282" t="s">
        <v>1198</v>
      </c>
      <c r="E282" t="s">
        <v>692</v>
      </c>
      <c r="F282" t="s">
        <v>693</v>
      </c>
      <c r="G282" t="s">
        <v>23</v>
      </c>
      <c r="H282" t="s">
        <v>32</v>
      </c>
    </row>
    <row r="283" spans="1:8" x14ac:dyDescent="0.35">
      <c r="A283">
        <v>281</v>
      </c>
      <c r="B283" t="s">
        <v>104</v>
      </c>
      <c r="C283" t="s">
        <v>105</v>
      </c>
      <c r="D283" t="s">
        <v>985</v>
      </c>
      <c r="E283" t="s">
        <v>106</v>
      </c>
      <c r="F283" t="s">
        <v>107</v>
      </c>
      <c r="G283" t="s">
        <v>23</v>
      </c>
    </row>
    <row r="284" spans="1:8" x14ac:dyDescent="0.35">
      <c r="A284">
        <v>282</v>
      </c>
      <c r="B284" t="s">
        <v>122</v>
      </c>
      <c r="C284" t="s">
        <v>937</v>
      </c>
      <c r="D284" t="s">
        <v>1295</v>
      </c>
      <c r="E284" t="s">
        <v>938</v>
      </c>
      <c r="F284" t="s">
        <v>939</v>
      </c>
      <c r="G284" t="s">
        <v>23</v>
      </c>
      <c r="H284" t="s">
        <v>32</v>
      </c>
    </row>
    <row r="285" spans="1:8" x14ac:dyDescent="0.35">
      <c r="A285">
        <v>283</v>
      </c>
      <c r="B285" t="s">
        <v>236</v>
      </c>
      <c r="C285" t="s">
        <v>694</v>
      </c>
      <c r="D285" t="s">
        <v>1199</v>
      </c>
      <c r="E285" t="s">
        <v>695</v>
      </c>
      <c r="F285" t="s">
        <v>696</v>
      </c>
      <c r="G285" t="s">
        <v>23</v>
      </c>
      <c r="H285" t="s">
        <v>32</v>
      </c>
    </row>
    <row r="286" spans="1:8" x14ac:dyDescent="0.35">
      <c r="A286">
        <v>284</v>
      </c>
      <c r="B286" t="s">
        <v>133</v>
      </c>
      <c r="C286" t="s">
        <v>706</v>
      </c>
      <c r="D286" t="s">
        <v>1203</v>
      </c>
      <c r="E286" t="s">
        <v>707</v>
      </c>
      <c r="F286" t="s">
        <v>708</v>
      </c>
      <c r="G286" t="s">
        <v>23</v>
      </c>
      <c r="H286" t="s">
        <v>32</v>
      </c>
    </row>
    <row r="287" spans="1:8" x14ac:dyDescent="0.35">
      <c r="A287">
        <v>285</v>
      </c>
      <c r="B287" t="s">
        <v>247</v>
      </c>
      <c r="C287" t="s">
        <v>330</v>
      </c>
      <c r="D287" t="s">
        <v>1054</v>
      </c>
      <c r="E287" t="s">
        <v>331</v>
      </c>
      <c r="F287" t="s">
        <v>332</v>
      </c>
      <c r="G287" t="s">
        <v>23</v>
      </c>
      <c r="H287" t="s">
        <v>32</v>
      </c>
    </row>
    <row r="288" spans="1:8" x14ac:dyDescent="0.35">
      <c r="A288">
        <v>286</v>
      </c>
      <c r="B288" t="s">
        <v>57</v>
      </c>
      <c r="D288" t="s">
        <v>969</v>
      </c>
      <c r="E288" t="s">
        <v>58</v>
      </c>
      <c r="F288" t="s">
        <v>59</v>
      </c>
      <c r="G288" t="s">
        <v>31</v>
      </c>
      <c r="H288" t="s">
        <v>32</v>
      </c>
    </row>
    <row r="289" spans="1:8" x14ac:dyDescent="0.35">
      <c r="A289">
        <v>287</v>
      </c>
      <c r="B289" t="s">
        <v>141</v>
      </c>
      <c r="C289" t="s">
        <v>808</v>
      </c>
      <c r="D289" t="s">
        <v>1244</v>
      </c>
      <c r="E289" t="s">
        <v>809</v>
      </c>
      <c r="F289" t="s">
        <v>810</v>
      </c>
      <c r="G289" t="s">
        <v>23</v>
      </c>
      <c r="H289" t="s">
        <v>32</v>
      </c>
    </row>
    <row r="290" spans="1:8" x14ac:dyDescent="0.35">
      <c r="A290">
        <v>288</v>
      </c>
      <c r="B290" t="s">
        <v>709</v>
      </c>
      <c r="D290" t="s">
        <v>1204</v>
      </c>
      <c r="E290" t="s">
        <v>710</v>
      </c>
      <c r="G290" t="s">
        <v>16</v>
      </c>
      <c r="H290" t="s">
        <v>32</v>
      </c>
    </row>
    <row r="291" spans="1:8" x14ac:dyDescent="0.35">
      <c r="A291">
        <v>289</v>
      </c>
      <c r="B291" t="s">
        <v>101</v>
      </c>
      <c r="C291" t="s">
        <v>713</v>
      </c>
      <c r="D291" t="s">
        <v>1206</v>
      </c>
      <c r="E291" t="s">
        <v>714</v>
      </c>
      <c r="F291" t="s">
        <v>715</v>
      </c>
      <c r="G291" t="s">
        <v>23</v>
      </c>
      <c r="H291" t="s">
        <v>32</v>
      </c>
    </row>
    <row r="292" spans="1:8" x14ac:dyDescent="0.35">
      <c r="A292">
        <v>290</v>
      </c>
      <c r="B292" t="s">
        <v>149</v>
      </c>
      <c r="C292" t="s">
        <v>719</v>
      </c>
      <c r="D292" t="s">
        <v>1208</v>
      </c>
      <c r="E292" t="s">
        <v>720</v>
      </c>
      <c r="F292" t="s">
        <v>721</v>
      </c>
      <c r="G292" t="s">
        <v>23</v>
      </c>
      <c r="H292" t="s">
        <v>32</v>
      </c>
    </row>
    <row r="293" spans="1:8" x14ac:dyDescent="0.35">
      <c r="A293">
        <v>291</v>
      </c>
      <c r="B293" t="s">
        <v>195</v>
      </c>
      <c r="C293" t="s">
        <v>730</v>
      </c>
      <c r="D293" t="s">
        <v>1212</v>
      </c>
      <c r="E293" t="s">
        <v>731</v>
      </c>
      <c r="F293" t="s">
        <v>731</v>
      </c>
      <c r="G293" t="s">
        <v>23</v>
      </c>
      <c r="H293" t="s">
        <v>32</v>
      </c>
    </row>
    <row r="294" spans="1:8" x14ac:dyDescent="0.35">
      <c r="A294">
        <v>292</v>
      </c>
      <c r="B294" t="s">
        <v>460</v>
      </c>
      <c r="C294" t="s">
        <v>761</v>
      </c>
      <c r="D294" t="s">
        <v>1225</v>
      </c>
      <c r="E294" t="s">
        <v>762</v>
      </c>
      <c r="F294" t="s">
        <v>763</v>
      </c>
      <c r="G294" t="s">
        <v>23</v>
      </c>
      <c r="H294" t="s">
        <v>32</v>
      </c>
    </row>
    <row r="295" spans="1:8" x14ac:dyDescent="0.35">
      <c r="A295">
        <v>293</v>
      </c>
      <c r="B295" t="s">
        <v>149</v>
      </c>
      <c r="D295" t="s">
        <v>1107</v>
      </c>
      <c r="E295" t="s">
        <v>469</v>
      </c>
      <c r="G295" t="s">
        <v>16</v>
      </c>
      <c r="H295" t="s">
        <v>32</v>
      </c>
    </row>
    <row r="296" spans="1:8" x14ac:dyDescent="0.35">
      <c r="A296">
        <v>294</v>
      </c>
      <c r="B296" t="s">
        <v>116</v>
      </c>
      <c r="C296" t="s">
        <v>764</v>
      </c>
      <c r="D296" t="s">
        <v>1226</v>
      </c>
      <c r="E296" t="s">
        <v>765</v>
      </c>
      <c r="F296" t="s">
        <v>766</v>
      </c>
      <c r="G296" t="s">
        <v>23</v>
      </c>
      <c r="H296" t="s">
        <v>32</v>
      </c>
    </row>
    <row r="297" spans="1:8" x14ac:dyDescent="0.35">
      <c r="A297">
        <v>295</v>
      </c>
      <c r="B297" t="s">
        <v>309</v>
      </c>
      <c r="C297" t="s">
        <v>829</v>
      </c>
      <c r="D297" t="s">
        <v>1252</v>
      </c>
      <c r="E297" t="s">
        <v>830</v>
      </c>
      <c r="F297" t="s">
        <v>831</v>
      </c>
      <c r="G297" t="s">
        <v>23</v>
      </c>
      <c r="H297" t="s">
        <v>32</v>
      </c>
    </row>
    <row r="298" spans="1:8" x14ac:dyDescent="0.35">
      <c r="A298">
        <v>296</v>
      </c>
      <c r="B298" t="s">
        <v>460</v>
      </c>
      <c r="D298" t="s">
        <v>1182</v>
      </c>
      <c r="E298" t="s">
        <v>652</v>
      </c>
      <c r="F298" t="s">
        <v>653</v>
      </c>
      <c r="G298" t="s">
        <v>16</v>
      </c>
      <c r="H298" t="s">
        <v>32</v>
      </c>
    </row>
    <row r="299" spans="1:8" x14ac:dyDescent="0.35">
      <c r="A299">
        <v>297</v>
      </c>
      <c r="B299" t="s">
        <v>26</v>
      </c>
      <c r="C299" t="s">
        <v>27</v>
      </c>
      <c r="D299" t="s">
        <v>957</v>
      </c>
      <c r="E299" t="s">
        <v>28</v>
      </c>
      <c r="F299" t="s">
        <v>28</v>
      </c>
      <c r="G299" t="s">
        <v>23</v>
      </c>
      <c r="H299" t="s">
        <v>19</v>
      </c>
    </row>
    <row r="300" spans="1:8" x14ac:dyDescent="0.35">
      <c r="A300">
        <v>298</v>
      </c>
      <c r="B300" t="s">
        <v>60</v>
      </c>
      <c r="C300" t="s">
        <v>879</v>
      </c>
      <c r="D300" t="s">
        <v>1272</v>
      </c>
      <c r="E300" t="s">
        <v>880</v>
      </c>
      <c r="F300" t="s">
        <v>881</v>
      </c>
      <c r="G300" t="s">
        <v>23</v>
      </c>
      <c r="H300" t="s">
        <v>19</v>
      </c>
    </row>
    <row r="301" spans="1:8" x14ac:dyDescent="0.35">
      <c r="A301">
        <v>299</v>
      </c>
      <c r="B301" t="s">
        <v>17</v>
      </c>
      <c r="C301" t="s">
        <v>783</v>
      </c>
      <c r="D301" t="s">
        <v>1233</v>
      </c>
      <c r="E301" t="s">
        <v>784</v>
      </c>
      <c r="F301" t="s">
        <v>785</v>
      </c>
      <c r="G301" t="s">
        <v>23</v>
      </c>
      <c r="H301" t="s">
        <v>19</v>
      </c>
    </row>
    <row r="302" spans="1:8" x14ac:dyDescent="0.35">
      <c r="A302">
        <v>300</v>
      </c>
      <c r="B302" t="s">
        <v>351</v>
      </c>
      <c r="C302" t="s">
        <v>770</v>
      </c>
      <c r="D302" t="s">
        <v>1228</v>
      </c>
      <c r="E302" t="s">
        <v>771</v>
      </c>
      <c r="F302" t="s">
        <v>772</v>
      </c>
      <c r="G302" t="s">
        <v>23</v>
      </c>
      <c r="H302" t="s">
        <v>32</v>
      </c>
    </row>
    <row r="303" spans="1:8" x14ac:dyDescent="0.35">
      <c r="A303">
        <v>301</v>
      </c>
      <c r="B303" t="s">
        <v>773</v>
      </c>
      <c r="D303" t="s">
        <v>1229</v>
      </c>
      <c r="E303" t="s">
        <v>774</v>
      </c>
      <c r="F303" t="s">
        <v>71</v>
      </c>
      <c r="G303" t="s">
        <v>16</v>
      </c>
      <c r="H303" t="s">
        <v>32</v>
      </c>
    </row>
    <row r="304" spans="1:8" x14ac:dyDescent="0.35">
      <c r="A304">
        <v>302</v>
      </c>
      <c r="B304" t="s">
        <v>278</v>
      </c>
      <c r="C304" t="s">
        <v>778</v>
      </c>
      <c r="D304" t="s">
        <v>1231</v>
      </c>
      <c r="E304" t="s">
        <v>776</v>
      </c>
      <c r="F304" t="s">
        <v>779</v>
      </c>
      <c r="G304" t="s">
        <v>23</v>
      </c>
      <c r="H304" t="s">
        <v>32</v>
      </c>
    </row>
    <row r="305" spans="1:8" x14ac:dyDescent="0.35">
      <c r="A305">
        <v>303</v>
      </c>
      <c r="B305" t="s">
        <v>297</v>
      </c>
      <c r="C305" t="s">
        <v>775</v>
      </c>
      <c r="D305" t="s">
        <v>1230</v>
      </c>
      <c r="E305" t="s">
        <v>776</v>
      </c>
      <c r="F305" t="s">
        <v>777</v>
      </c>
      <c r="G305" t="s">
        <v>23</v>
      </c>
      <c r="H305" t="s">
        <v>32</v>
      </c>
    </row>
    <row r="306" spans="1:8" x14ac:dyDescent="0.35">
      <c r="A306">
        <v>304</v>
      </c>
      <c r="B306" t="s">
        <v>236</v>
      </c>
      <c r="C306" t="s">
        <v>237</v>
      </c>
      <c r="D306" t="s">
        <v>1023</v>
      </c>
      <c r="E306" t="s">
        <v>238</v>
      </c>
      <c r="F306" t="s">
        <v>239</v>
      </c>
      <c r="G306" t="s">
        <v>23</v>
      </c>
      <c r="H306" t="s">
        <v>32</v>
      </c>
    </row>
    <row r="307" spans="1:8" x14ac:dyDescent="0.35">
      <c r="A307">
        <v>305</v>
      </c>
      <c r="B307" t="s">
        <v>240</v>
      </c>
      <c r="C307" t="s">
        <v>440</v>
      </c>
      <c r="D307" t="s">
        <v>1097</v>
      </c>
      <c r="E307" t="s">
        <v>441</v>
      </c>
      <c r="F307" t="s">
        <v>442</v>
      </c>
      <c r="G307" t="s">
        <v>23</v>
      </c>
      <c r="H307" t="s">
        <v>32</v>
      </c>
    </row>
    <row r="308" spans="1:8" x14ac:dyDescent="0.35">
      <c r="A308">
        <v>306</v>
      </c>
      <c r="B308" t="s">
        <v>203</v>
      </c>
      <c r="D308" t="s">
        <v>1125</v>
      </c>
      <c r="E308" t="s">
        <v>518</v>
      </c>
      <c r="G308" t="s">
        <v>16</v>
      </c>
      <c r="H308" t="s">
        <v>39</v>
      </c>
    </row>
    <row r="309" spans="1:8" x14ac:dyDescent="0.35">
      <c r="A309">
        <v>307</v>
      </c>
      <c r="B309" t="s">
        <v>264</v>
      </c>
      <c r="C309" t="s">
        <v>359</v>
      </c>
      <c r="D309" t="s">
        <v>1065</v>
      </c>
      <c r="E309" t="s">
        <v>360</v>
      </c>
      <c r="F309" t="s">
        <v>361</v>
      </c>
      <c r="G309" t="s">
        <v>23</v>
      </c>
      <c r="H309" t="s">
        <v>32</v>
      </c>
    </row>
    <row r="310" spans="1:8" x14ac:dyDescent="0.35">
      <c r="A310">
        <v>308</v>
      </c>
      <c r="B310" t="s">
        <v>133</v>
      </c>
      <c r="C310" t="s">
        <v>519</v>
      </c>
      <c r="D310" t="s">
        <v>1126</v>
      </c>
      <c r="E310" t="s">
        <v>520</v>
      </c>
      <c r="F310" t="s">
        <v>521</v>
      </c>
      <c r="G310" t="s">
        <v>23</v>
      </c>
      <c r="H310" t="s">
        <v>32</v>
      </c>
    </row>
    <row r="311" spans="1:8" x14ac:dyDescent="0.35">
      <c r="A311">
        <v>309</v>
      </c>
      <c r="B311" t="s">
        <v>192</v>
      </c>
      <c r="C311" t="s">
        <v>522</v>
      </c>
      <c r="D311" t="s">
        <v>1127</v>
      </c>
      <c r="E311" t="s">
        <v>520</v>
      </c>
      <c r="F311" t="s">
        <v>523</v>
      </c>
      <c r="G311" t="s">
        <v>23</v>
      </c>
      <c r="H311" t="s">
        <v>32</v>
      </c>
    </row>
    <row r="312" spans="1:8" x14ac:dyDescent="0.35">
      <c r="A312">
        <v>310</v>
      </c>
      <c r="B312" t="s">
        <v>584</v>
      </c>
      <c r="C312" t="s">
        <v>585</v>
      </c>
      <c r="D312" t="s">
        <v>1152</v>
      </c>
      <c r="E312" t="s">
        <v>586</v>
      </c>
      <c r="F312" t="s">
        <v>587</v>
      </c>
      <c r="G312" t="s">
        <v>23</v>
      </c>
    </row>
    <row r="313" spans="1:8" x14ac:dyDescent="0.35">
      <c r="A313">
        <v>311</v>
      </c>
      <c r="B313" t="s">
        <v>297</v>
      </c>
      <c r="C313" t="s">
        <v>500</v>
      </c>
      <c r="D313" t="s">
        <v>1119</v>
      </c>
      <c r="E313" t="s">
        <v>501</v>
      </c>
      <c r="F313" t="s">
        <v>502</v>
      </c>
      <c r="G313" t="s">
        <v>23</v>
      </c>
      <c r="H313" t="s">
        <v>32</v>
      </c>
    </row>
    <row r="314" spans="1:8" x14ac:dyDescent="0.35">
      <c r="A314">
        <v>312</v>
      </c>
      <c r="B314" t="s">
        <v>225</v>
      </c>
      <c r="C314" t="s">
        <v>806</v>
      </c>
      <c r="D314" t="s">
        <v>1243</v>
      </c>
      <c r="E314" t="s">
        <v>801</v>
      </c>
      <c r="F314" t="s">
        <v>807</v>
      </c>
      <c r="G314" t="s">
        <v>23</v>
      </c>
      <c r="H314" t="s">
        <v>32</v>
      </c>
    </row>
    <row r="315" spans="1:8" x14ac:dyDescent="0.35">
      <c r="A315">
        <v>313</v>
      </c>
      <c r="B315" t="s">
        <v>122</v>
      </c>
      <c r="C315" t="s">
        <v>838</v>
      </c>
      <c r="D315" t="s">
        <v>1257</v>
      </c>
      <c r="E315" t="s">
        <v>801</v>
      </c>
      <c r="F315" t="s">
        <v>839</v>
      </c>
      <c r="G315" t="s">
        <v>23</v>
      </c>
      <c r="H315" t="s">
        <v>32</v>
      </c>
    </row>
    <row r="316" spans="1:8" x14ac:dyDescent="0.35">
      <c r="A316">
        <v>314</v>
      </c>
      <c r="B316" t="s">
        <v>428</v>
      </c>
      <c r="C316" t="s">
        <v>800</v>
      </c>
      <c r="D316" t="s">
        <v>1241</v>
      </c>
      <c r="E316" t="s">
        <v>801</v>
      </c>
      <c r="F316" t="s">
        <v>802</v>
      </c>
      <c r="G316" t="s">
        <v>23</v>
      </c>
      <c r="H316" t="s">
        <v>32</v>
      </c>
    </row>
    <row r="317" spans="1:8" x14ac:dyDescent="0.35">
      <c r="A317">
        <v>315</v>
      </c>
      <c r="B317" t="s">
        <v>168</v>
      </c>
      <c r="C317" t="s">
        <v>697</v>
      </c>
      <c r="D317" t="s">
        <v>1200</v>
      </c>
      <c r="E317" t="s">
        <v>698</v>
      </c>
      <c r="F317" t="s">
        <v>699</v>
      </c>
      <c r="G317" t="s">
        <v>23</v>
      </c>
      <c r="H317" t="s">
        <v>32</v>
      </c>
    </row>
    <row r="318" spans="1:8" x14ac:dyDescent="0.35">
      <c r="A318">
        <v>316</v>
      </c>
      <c r="B318" t="s">
        <v>133</v>
      </c>
      <c r="C318" t="s">
        <v>700</v>
      </c>
      <c r="D318" t="s">
        <v>1201</v>
      </c>
      <c r="E318" t="s">
        <v>701</v>
      </c>
      <c r="F318" t="s">
        <v>702</v>
      </c>
      <c r="G318" t="s">
        <v>23</v>
      </c>
      <c r="H318" t="s">
        <v>32</v>
      </c>
    </row>
    <row r="319" spans="1:8" x14ac:dyDescent="0.35">
      <c r="A319">
        <v>317</v>
      </c>
      <c r="B319" t="s">
        <v>928</v>
      </c>
      <c r="C319" t="s">
        <v>929</v>
      </c>
      <c r="D319" t="s">
        <v>1291</v>
      </c>
      <c r="E319" t="s">
        <v>930</v>
      </c>
      <c r="F319" t="s">
        <v>931</v>
      </c>
      <c r="G319" t="s">
        <v>23</v>
      </c>
      <c r="H319" t="s">
        <v>39</v>
      </c>
    </row>
    <row r="320" spans="1:8" x14ac:dyDescent="0.35">
      <c r="A320">
        <v>318</v>
      </c>
      <c r="B320" t="s">
        <v>172</v>
      </c>
      <c r="D320" t="s">
        <v>1171</v>
      </c>
      <c r="E320" t="s">
        <v>632</v>
      </c>
      <c r="G320" t="s">
        <v>16</v>
      </c>
      <c r="H320" t="s">
        <v>32</v>
      </c>
    </row>
    <row r="321" spans="1:8" x14ac:dyDescent="0.35">
      <c r="A321">
        <v>319</v>
      </c>
      <c r="B321" t="s">
        <v>178</v>
      </c>
      <c r="C321" t="s">
        <v>811</v>
      </c>
      <c r="D321" t="s">
        <v>1245</v>
      </c>
      <c r="E321" t="s">
        <v>812</v>
      </c>
      <c r="F321" t="s">
        <v>813</v>
      </c>
      <c r="G321" t="s">
        <v>23</v>
      </c>
      <c r="H321" t="s">
        <v>32</v>
      </c>
    </row>
    <row r="322" spans="1:8" x14ac:dyDescent="0.35">
      <c r="A322">
        <v>320</v>
      </c>
      <c r="B322" t="s">
        <v>122</v>
      </c>
      <c r="C322" t="s">
        <v>443</v>
      </c>
      <c r="D322" t="s">
        <v>1098</v>
      </c>
      <c r="E322" t="s">
        <v>444</v>
      </c>
      <c r="F322" t="s">
        <v>445</v>
      </c>
      <c r="G322" t="s">
        <v>23</v>
      </c>
      <c r="H322" t="s">
        <v>32</v>
      </c>
    </row>
    <row r="323" spans="1:8" x14ac:dyDescent="0.35">
      <c r="A323">
        <v>321</v>
      </c>
      <c r="B323" t="s">
        <v>225</v>
      </c>
      <c r="C323" t="s">
        <v>837</v>
      </c>
      <c r="D323" t="s">
        <v>1256</v>
      </c>
      <c r="E323" t="s">
        <v>444</v>
      </c>
      <c r="F323" t="s">
        <v>444</v>
      </c>
      <c r="G323" t="s">
        <v>23</v>
      </c>
      <c r="H323" t="s">
        <v>32</v>
      </c>
    </row>
    <row r="324" spans="1:8" x14ac:dyDescent="0.35">
      <c r="A324">
        <v>322</v>
      </c>
      <c r="B324" t="s">
        <v>225</v>
      </c>
      <c r="C324" t="s">
        <v>837</v>
      </c>
      <c r="D324" t="s">
        <v>1296</v>
      </c>
      <c r="E324" t="s">
        <v>940</v>
      </c>
      <c r="F324" t="s">
        <v>940</v>
      </c>
      <c r="G324" t="s">
        <v>23</v>
      </c>
      <c r="H324" t="s">
        <v>32</v>
      </c>
    </row>
    <row r="325" spans="1:8" x14ac:dyDescent="0.35">
      <c r="A325">
        <v>323</v>
      </c>
      <c r="B325" t="s">
        <v>195</v>
      </c>
      <c r="C325" t="s">
        <v>840</v>
      </c>
      <c r="D325" t="s">
        <v>1258</v>
      </c>
      <c r="E325" t="s">
        <v>841</v>
      </c>
      <c r="F325" t="s">
        <v>842</v>
      </c>
      <c r="G325" t="s">
        <v>23</v>
      </c>
      <c r="H325" t="s">
        <v>32</v>
      </c>
    </row>
    <row r="326" spans="1:8" x14ac:dyDescent="0.35">
      <c r="A326">
        <v>324</v>
      </c>
      <c r="B326" t="s">
        <v>351</v>
      </c>
      <c r="C326" t="s">
        <v>645</v>
      </c>
      <c r="D326" t="s">
        <v>1178</v>
      </c>
      <c r="E326" t="s">
        <v>646</v>
      </c>
      <c r="F326" t="s">
        <v>647</v>
      </c>
      <c r="G326" t="s">
        <v>23</v>
      </c>
      <c r="H326" t="s">
        <v>32</v>
      </c>
    </row>
    <row r="327" spans="1:8" x14ac:dyDescent="0.35">
      <c r="A327">
        <v>325</v>
      </c>
      <c r="B327" t="s">
        <v>773</v>
      </c>
      <c r="C327" t="s">
        <v>843</v>
      </c>
      <c r="D327" t="s">
        <v>1259</v>
      </c>
      <c r="E327" t="s">
        <v>844</v>
      </c>
      <c r="F327" t="s">
        <v>844</v>
      </c>
      <c r="G327" t="s">
        <v>23</v>
      </c>
    </row>
    <row r="328" spans="1:8" x14ac:dyDescent="0.35">
      <c r="A328">
        <v>326</v>
      </c>
      <c r="B328" t="s">
        <v>247</v>
      </c>
      <c r="C328" t="s">
        <v>848</v>
      </c>
      <c r="D328" t="s">
        <v>1261</v>
      </c>
      <c r="E328" t="s">
        <v>849</v>
      </c>
      <c r="F328" t="s">
        <v>850</v>
      </c>
      <c r="G328" t="s">
        <v>23</v>
      </c>
      <c r="H328" t="s">
        <v>32</v>
      </c>
    </row>
    <row r="329" spans="1:8" x14ac:dyDescent="0.35">
      <c r="A329">
        <v>327</v>
      </c>
      <c r="B329" t="s">
        <v>851</v>
      </c>
      <c r="C329" t="s">
        <v>852</v>
      </c>
      <c r="D329" t="s">
        <v>1262</v>
      </c>
      <c r="E329" t="s">
        <v>853</v>
      </c>
      <c r="G329" t="s">
        <v>23</v>
      </c>
      <c r="H329" t="s">
        <v>39</v>
      </c>
    </row>
    <row r="330" spans="1:8" x14ac:dyDescent="0.35">
      <c r="A330">
        <v>328</v>
      </c>
      <c r="B330" t="s">
        <v>297</v>
      </c>
      <c r="C330" t="s">
        <v>854</v>
      </c>
      <c r="D330" t="s">
        <v>1263</v>
      </c>
      <c r="E330" t="s">
        <v>855</v>
      </c>
      <c r="F330" t="s">
        <v>856</v>
      </c>
      <c r="G330" t="s">
        <v>23</v>
      </c>
      <c r="H330" t="s">
        <v>32</v>
      </c>
    </row>
    <row r="331" spans="1:8" x14ac:dyDescent="0.35">
      <c r="A331">
        <v>329</v>
      </c>
      <c r="B331" t="s">
        <v>192</v>
      </c>
      <c r="C331" t="s">
        <v>885</v>
      </c>
      <c r="D331" t="s">
        <v>1274</v>
      </c>
      <c r="E331" t="s">
        <v>886</v>
      </c>
      <c r="F331" t="s">
        <v>887</v>
      </c>
      <c r="G331" t="s">
        <v>23</v>
      </c>
      <c r="H331" t="s">
        <v>32</v>
      </c>
    </row>
    <row r="332" spans="1:8" x14ac:dyDescent="0.35">
      <c r="A332">
        <v>330</v>
      </c>
      <c r="B332" t="s">
        <v>304</v>
      </c>
      <c r="C332" t="s">
        <v>860</v>
      </c>
      <c r="D332" t="s">
        <v>1265</v>
      </c>
      <c r="E332" t="s">
        <v>861</v>
      </c>
      <c r="F332" t="s">
        <v>862</v>
      </c>
      <c r="G332" t="s">
        <v>23</v>
      </c>
      <c r="H332" t="s">
        <v>32</v>
      </c>
    </row>
    <row r="333" spans="1:8" x14ac:dyDescent="0.35">
      <c r="A333">
        <v>331</v>
      </c>
      <c r="B333" t="s">
        <v>60</v>
      </c>
      <c r="C333" t="s">
        <v>165</v>
      </c>
      <c r="D333" t="s">
        <v>1002</v>
      </c>
      <c r="E333" t="s">
        <v>166</v>
      </c>
      <c r="F333" t="s">
        <v>167</v>
      </c>
      <c r="G333" t="s">
        <v>23</v>
      </c>
      <c r="H333" t="s">
        <v>19</v>
      </c>
    </row>
    <row r="334" spans="1:8" x14ac:dyDescent="0.35">
      <c r="A334">
        <v>332</v>
      </c>
      <c r="B334" t="s">
        <v>557</v>
      </c>
      <c r="C334" t="s">
        <v>891</v>
      </c>
      <c r="D334" t="s">
        <v>1276</v>
      </c>
      <c r="E334" t="s">
        <v>892</v>
      </c>
      <c r="F334" t="s">
        <v>893</v>
      </c>
      <c r="G334" t="s">
        <v>23</v>
      </c>
      <c r="H334" t="s">
        <v>32</v>
      </c>
    </row>
    <row r="335" spans="1:8" x14ac:dyDescent="0.35">
      <c r="A335">
        <v>333</v>
      </c>
      <c r="B335" t="s">
        <v>617</v>
      </c>
      <c r="C335" t="s">
        <v>897</v>
      </c>
      <c r="D335" t="s">
        <v>1278</v>
      </c>
      <c r="E335" t="s">
        <v>898</v>
      </c>
      <c r="F335" t="s">
        <v>899</v>
      </c>
      <c r="G335" t="s">
        <v>23</v>
      </c>
      <c r="H335" t="s">
        <v>32</v>
      </c>
    </row>
    <row r="336" spans="1:8" x14ac:dyDescent="0.35">
      <c r="A336">
        <v>334</v>
      </c>
      <c r="B336" t="s">
        <v>120</v>
      </c>
      <c r="D336" t="s">
        <v>989</v>
      </c>
      <c r="E336" t="s">
        <v>121</v>
      </c>
      <c r="G336" t="s">
        <v>16</v>
      </c>
      <c r="H336" t="s">
        <v>32</v>
      </c>
    </row>
    <row r="337" spans="1:8" x14ac:dyDescent="0.35">
      <c r="A337">
        <v>335</v>
      </c>
      <c r="B337" t="s">
        <v>120</v>
      </c>
      <c r="C337" t="s">
        <v>270</v>
      </c>
      <c r="D337" t="s">
        <v>1033</v>
      </c>
      <c r="E337" t="s">
        <v>271</v>
      </c>
      <c r="F337" t="s">
        <v>272</v>
      </c>
      <c r="G337" t="s">
        <v>23</v>
      </c>
      <c r="H337" t="s">
        <v>32</v>
      </c>
    </row>
    <row r="338" spans="1:8" x14ac:dyDescent="0.35">
      <c r="A338">
        <v>336</v>
      </c>
      <c r="B338" t="s">
        <v>225</v>
      </c>
      <c r="D338" t="s">
        <v>1129</v>
      </c>
      <c r="E338" t="s">
        <v>527</v>
      </c>
      <c r="G338" t="s">
        <v>16</v>
      </c>
      <c r="H338" t="s">
        <v>32</v>
      </c>
    </row>
    <row r="339" spans="1:8" x14ac:dyDescent="0.35">
      <c r="A339">
        <v>337</v>
      </c>
      <c r="B339" t="s">
        <v>225</v>
      </c>
      <c r="C339" t="s">
        <v>566</v>
      </c>
      <c r="D339" t="s">
        <v>1146</v>
      </c>
      <c r="E339" t="s">
        <v>567</v>
      </c>
      <c r="F339" t="s">
        <v>568</v>
      </c>
      <c r="G339" t="s">
        <v>23</v>
      </c>
      <c r="H339" t="s">
        <v>32</v>
      </c>
    </row>
    <row r="340" spans="1:8" x14ac:dyDescent="0.35">
      <c r="A340">
        <v>338</v>
      </c>
      <c r="B340" t="s">
        <v>122</v>
      </c>
      <c r="C340" t="s">
        <v>446</v>
      </c>
      <c r="D340" t="s">
        <v>1281</v>
      </c>
      <c r="E340" t="s">
        <v>447</v>
      </c>
      <c r="F340" t="s">
        <v>906</v>
      </c>
      <c r="G340" t="s">
        <v>23</v>
      </c>
      <c r="H340" t="s">
        <v>32</v>
      </c>
    </row>
    <row r="341" spans="1:8" x14ac:dyDescent="0.35">
      <c r="A341">
        <v>339</v>
      </c>
      <c r="B341" t="s">
        <v>122</v>
      </c>
      <c r="C341" t="s">
        <v>446</v>
      </c>
      <c r="D341" t="s">
        <v>1099</v>
      </c>
      <c r="E341" t="s">
        <v>447</v>
      </c>
      <c r="F341" t="s">
        <v>448</v>
      </c>
      <c r="G341" t="s">
        <v>23</v>
      </c>
      <c r="H341" t="s">
        <v>32</v>
      </c>
    </row>
    <row r="342" spans="1:8" x14ac:dyDescent="0.35">
      <c r="A342">
        <v>340</v>
      </c>
      <c r="B342" t="s">
        <v>145</v>
      </c>
      <c r="C342" t="s">
        <v>146</v>
      </c>
      <c r="D342" t="s">
        <v>997</v>
      </c>
      <c r="E342" t="s">
        <v>147</v>
      </c>
      <c r="F342" t="s">
        <v>148</v>
      </c>
      <c r="G342" t="s">
        <v>23</v>
      </c>
      <c r="H342" t="s">
        <v>32</v>
      </c>
    </row>
    <row r="343" spans="1:8" x14ac:dyDescent="0.35">
      <c r="A343">
        <v>341</v>
      </c>
      <c r="B343" t="s">
        <v>161</v>
      </c>
      <c r="C343" t="s">
        <v>910</v>
      </c>
      <c r="D343" t="s">
        <v>1283</v>
      </c>
      <c r="E343" t="s">
        <v>911</v>
      </c>
      <c r="F343" t="s">
        <v>912</v>
      </c>
      <c r="G343" t="s">
        <v>23</v>
      </c>
      <c r="H343" t="s">
        <v>32</v>
      </c>
    </row>
    <row r="344" spans="1:8" x14ac:dyDescent="0.35">
      <c r="A344">
        <v>342</v>
      </c>
      <c r="B344" t="s">
        <v>851</v>
      </c>
      <c r="D344" t="s">
        <v>1284</v>
      </c>
      <c r="E344" t="s">
        <v>913</v>
      </c>
      <c r="F344" t="s">
        <v>71</v>
      </c>
      <c r="G344" t="s">
        <v>16</v>
      </c>
      <c r="H344" t="s">
        <v>39</v>
      </c>
    </row>
    <row r="345" spans="1:8" x14ac:dyDescent="0.35">
      <c r="A345">
        <v>343</v>
      </c>
      <c r="B345" t="s">
        <v>322</v>
      </c>
      <c r="C345" t="s">
        <v>925</v>
      </c>
      <c r="D345" t="s">
        <v>1290</v>
      </c>
      <c r="E345" t="s">
        <v>921</v>
      </c>
      <c r="F345" t="s">
        <v>927</v>
      </c>
      <c r="G345" t="s">
        <v>23</v>
      </c>
      <c r="H345" t="s">
        <v>32</v>
      </c>
    </row>
    <row r="346" spans="1:8" x14ac:dyDescent="0.35">
      <c r="A346">
        <v>344</v>
      </c>
      <c r="B346" t="s">
        <v>322</v>
      </c>
      <c r="C346" t="s">
        <v>925</v>
      </c>
      <c r="D346" t="s">
        <v>1289</v>
      </c>
      <c r="E346" t="s">
        <v>921</v>
      </c>
      <c r="F346" t="s">
        <v>926</v>
      </c>
      <c r="G346" t="s">
        <v>23</v>
      </c>
      <c r="H346" t="s">
        <v>32</v>
      </c>
    </row>
    <row r="347" spans="1:8" x14ac:dyDescent="0.35">
      <c r="A347">
        <v>345</v>
      </c>
      <c r="B347" t="s">
        <v>133</v>
      </c>
      <c r="C347" t="s">
        <v>920</v>
      </c>
      <c r="D347" t="s">
        <v>1287</v>
      </c>
      <c r="E347" t="s">
        <v>921</v>
      </c>
      <c r="F347" t="s">
        <v>922</v>
      </c>
      <c r="G347" t="s">
        <v>23</v>
      </c>
      <c r="H347" t="s">
        <v>32</v>
      </c>
    </row>
    <row r="348" spans="1:8" x14ac:dyDescent="0.35">
      <c r="A348">
        <v>346</v>
      </c>
      <c r="B348" t="s">
        <v>192</v>
      </c>
      <c r="C348" t="s">
        <v>923</v>
      </c>
      <c r="D348" t="s">
        <v>1288</v>
      </c>
      <c r="E348" t="s">
        <v>921</v>
      </c>
      <c r="F348" t="s">
        <v>924</v>
      </c>
      <c r="G348" t="s">
        <v>23</v>
      </c>
      <c r="H348" t="s">
        <v>32</v>
      </c>
    </row>
    <row r="349" spans="1:8" x14ac:dyDescent="0.35">
      <c r="A349">
        <v>347</v>
      </c>
      <c r="B349" t="s">
        <v>96</v>
      </c>
      <c r="C349" t="s">
        <v>97</v>
      </c>
      <c r="D349" t="s">
        <v>982</v>
      </c>
      <c r="E349" t="s">
        <v>98</v>
      </c>
      <c r="F349" t="s">
        <v>99</v>
      </c>
      <c r="G349" t="s">
        <v>23</v>
      </c>
      <c r="H349" t="s">
        <v>32</v>
      </c>
    </row>
    <row r="350" spans="1:8" x14ac:dyDescent="0.35">
      <c r="A350">
        <v>348</v>
      </c>
      <c r="B350" t="s">
        <v>96</v>
      </c>
      <c r="D350" t="s">
        <v>1240</v>
      </c>
      <c r="E350" t="s">
        <v>799</v>
      </c>
      <c r="G350" t="s">
        <v>16</v>
      </c>
      <c r="H350" t="s">
        <v>32</v>
      </c>
    </row>
  </sheetData>
  <autoFilter ref="A1:H35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Input</vt:lpstr>
      <vt:lpstr>Output</vt:lpstr>
      <vt:lpstr>Preplist</vt:lpstr>
      <vt:lpstr>Lookups</vt:lpstr>
      <vt:lpstr>satellite</vt:lpstr>
      <vt:lpstr>Site</vt:lpstr>
      <vt:lpstr>big site list</vt:lpstr>
      <vt:lpstr>dupes</vt:lpstr>
      <vt:lpstr>all sites</vt:lpstr>
      <vt:lpstr>New codes for blanks</vt:lpstr>
      <vt:lpstr>Front Page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King</dc:creator>
  <cp:lastModifiedBy>Katharine Evans</cp:lastModifiedBy>
  <dcterms:created xsi:type="dcterms:W3CDTF">2015-06-05T18:17:20Z</dcterms:created>
  <dcterms:modified xsi:type="dcterms:W3CDTF">2020-07-30T08:58:08Z</dcterms:modified>
</cp:coreProperties>
</file>